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730" windowHeight="11760" activeTab="1"/>
  </bookViews>
  <sheets>
    <sheet name="地域別" sheetId="1" r:id="rId1"/>
    <sheet name="市町村別" sheetId="2" r:id="rId2"/>
  </sheets>
  <definedNames/>
  <calcPr fullCalcOnLoad="1"/>
</workbook>
</file>

<file path=xl/sharedStrings.xml><?xml version="1.0" encoding="utf-8"?>
<sst xmlns="http://schemas.openxmlformats.org/spreadsheetml/2006/main" count="217" uniqueCount="96">
  <si>
    <t>川俣町</t>
  </si>
  <si>
    <t>浪江町</t>
  </si>
  <si>
    <t>飯舘村</t>
  </si>
  <si>
    <t>南相馬市</t>
  </si>
  <si>
    <t>伊達市</t>
  </si>
  <si>
    <t>田村市</t>
  </si>
  <si>
    <t>広野町</t>
  </si>
  <si>
    <t>楢葉町</t>
  </si>
  <si>
    <t>富岡町</t>
  </si>
  <si>
    <t>川内村</t>
  </si>
  <si>
    <t>大熊町</t>
  </si>
  <si>
    <t>双葉町</t>
  </si>
  <si>
    <t>葛尾村</t>
  </si>
  <si>
    <t>福島市</t>
  </si>
  <si>
    <t>二本松市</t>
  </si>
  <si>
    <t>本宮市</t>
  </si>
  <si>
    <t>大玉村</t>
  </si>
  <si>
    <t>郡山市</t>
  </si>
  <si>
    <t>桑折町</t>
  </si>
  <si>
    <t>国見町</t>
  </si>
  <si>
    <t>天栄村</t>
  </si>
  <si>
    <t>白河市</t>
  </si>
  <si>
    <t>西郷村</t>
  </si>
  <si>
    <t>泉崎村</t>
  </si>
  <si>
    <t>三春町</t>
  </si>
  <si>
    <t>いわき市</t>
  </si>
  <si>
    <t>須賀川市</t>
  </si>
  <si>
    <t>相馬市</t>
  </si>
  <si>
    <t>鏡石町</t>
  </si>
  <si>
    <t>新地町</t>
  </si>
  <si>
    <t>中島村</t>
  </si>
  <si>
    <t>矢吹町</t>
  </si>
  <si>
    <t>石川町</t>
  </si>
  <si>
    <t>矢祭町</t>
  </si>
  <si>
    <t>浅川町</t>
  </si>
  <si>
    <t>平田村</t>
  </si>
  <si>
    <t>棚倉町</t>
  </si>
  <si>
    <t>塙町</t>
  </si>
  <si>
    <t>鮫川村</t>
  </si>
  <si>
    <t>小野町</t>
  </si>
  <si>
    <t>玉川村</t>
  </si>
  <si>
    <t>古殿町</t>
  </si>
  <si>
    <t>檜枝岐村</t>
  </si>
  <si>
    <t>南会津町</t>
  </si>
  <si>
    <t>金山町</t>
  </si>
  <si>
    <t>昭和村</t>
  </si>
  <si>
    <t>三島町</t>
  </si>
  <si>
    <t>下郷町</t>
  </si>
  <si>
    <t>喜多方市</t>
  </si>
  <si>
    <t>西会津町</t>
  </si>
  <si>
    <t>只見町</t>
  </si>
  <si>
    <t>猪苗代町</t>
  </si>
  <si>
    <t>磐梯町</t>
  </si>
  <si>
    <t>北塩原村</t>
  </si>
  <si>
    <t>会津美里町</t>
  </si>
  <si>
    <t>会津坂下町</t>
  </si>
  <si>
    <t>柳津町</t>
  </si>
  <si>
    <t>会津若松市</t>
  </si>
  <si>
    <t>湯川村</t>
  </si>
  <si>
    <t>計</t>
  </si>
  <si>
    <t>市町村</t>
  </si>
  <si>
    <t>一次受診者</t>
  </si>
  <si>
    <t>二次対象者</t>
  </si>
  <si>
    <t>二次検査率</t>
  </si>
  <si>
    <t>二次受診者</t>
  </si>
  <si>
    <t>悪性＋疑い</t>
  </si>
  <si>
    <t>悪性率</t>
  </si>
  <si>
    <t>合計</t>
  </si>
  <si>
    <t>避難区域</t>
  </si>
  <si>
    <t>避難区域等</t>
  </si>
  <si>
    <t>浜通り</t>
  </si>
  <si>
    <t>中通り</t>
  </si>
  <si>
    <t>中通り</t>
  </si>
  <si>
    <t>会津地方</t>
  </si>
  <si>
    <t>受診者</t>
  </si>
  <si>
    <t>悪性者</t>
  </si>
  <si>
    <t>一覧表</t>
  </si>
  <si>
    <t>↓入力欄</t>
  </si>
  <si>
    <r>
      <t>B</t>
    </r>
    <r>
      <rPr>
        <sz val="11"/>
        <rFont val="ＭＳ Ｐ明朝"/>
        <family val="1"/>
      </rPr>
      <t>判定率</t>
    </r>
  </si>
  <si>
    <r>
      <t>比率</t>
    </r>
    <r>
      <rPr>
        <sz val="11"/>
        <rFont val="Times New Roman"/>
        <family val="1"/>
      </rPr>
      <t>[%]</t>
    </r>
  </si>
  <si>
    <r>
      <t>23</t>
    </r>
    <r>
      <rPr>
        <sz val="11"/>
        <rFont val="ＭＳ Ｐ明朝"/>
        <family val="1"/>
      </rPr>
      <t>年度</t>
    </r>
  </si>
  <si>
    <r>
      <t>（</t>
    </r>
    <r>
      <rPr>
        <sz val="11"/>
        <rFont val="Times New Roman"/>
        <family val="1"/>
      </rPr>
      <t>104</t>
    </r>
    <r>
      <rPr>
        <sz val="11"/>
        <rFont val="ＭＳ Ｐ明朝"/>
        <family val="1"/>
      </rPr>
      <t>中</t>
    </r>
    <r>
      <rPr>
        <sz val="11"/>
        <rFont val="Times New Roman"/>
        <family val="1"/>
      </rPr>
      <t>1</t>
    </r>
    <r>
      <rPr>
        <sz val="11"/>
        <rFont val="ＭＳ Ｐ明朝"/>
        <family val="1"/>
      </rPr>
      <t>良性）</t>
    </r>
  </si>
  <si>
    <r>
      <t>25</t>
    </r>
    <r>
      <rPr>
        <sz val="11"/>
        <rFont val="ＭＳ Ｐ明朝"/>
        <family val="1"/>
      </rPr>
      <t>年度</t>
    </r>
  </si>
  <si>
    <r>
      <t>24</t>
    </r>
    <r>
      <rPr>
        <sz val="11"/>
        <rFont val="ＭＳ Ｐ明朝"/>
        <family val="1"/>
      </rPr>
      <t>年度</t>
    </r>
  </si>
  <si>
    <t>H23</t>
  </si>
  <si>
    <t>H24</t>
  </si>
  <si>
    <t>H25</t>
  </si>
  <si>
    <r>
      <t>一覧表</t>
    </r>
    <r>
      <rPr>
        <sz val="11"/>
        <rFont val="Times New Roman"/>
        <family val="1"/>
      </rPr>
      <t>2</t>
    </r>
  </si>
  <si>
    <t>悪性強度</t>
  </si>
  <si>
    <t>年度</t>
  </si>
  <si>
    <t>平均</t>
  </si>
  <si>
    <t>H23</t>
  </si>
  <si>
    <t>H24</t>
  </si>
  <si>
    <t>H25</t>
  </si>
  <si>
    <r>
      <t>B</t>
    </r>
    <r>
      <rPr>
        <sz val="11"/>
        <rFont val="ＭＳ Ｐ明朝"/>
        <family val="1"/>
      </rPr>
      <t>判定率</t>
    </r>
    <r>
      <rPr>
        <sz val="11"/>
        <rFont val="Times New Roman"/>
        <family val="1"/>
      </rPr>
      <t>[%]</t>
    </r>
  </si>
  <si>
    <t>悪性率[%]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</si>
</sst>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_);[Red]\(0.000\)"/>
    <numFmt numFmtId="178" formatCode="0.00_);[Red]\(0.00\)"/>
    <numFmt numFmtId="179" formatCode="0.000_ "/>
    <numFmt numFmtId="180" formatCode="0.0000_ "/>
    <numFmt numFmtId="181" formatCode="0.00_ "/>
    <numFmt numFmtId="182" formatCode="&quot;\&quot;#,##0.000_);[Red]\(&quot;\&quot;#,##0.000\)"/>
    <numFmt numFmtId="183" formatCode="#,##0.000_);[Red]\(#,##0.0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b/>
      <sz val="11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vertical="center"/>
    </xf>
    <xf numFmtId="178" fontId="2" fillId="4" borderId="1" xfId="0" applyNumberFormat="1" applyFont="1" applyFill="1" applyBorder="1" applyAlignment="1">
      <alignment vertical="center"/>
    </xf>
    <xf numFmtId="176" fontId="2" fillId="4" borderId="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3" fillId="5" borderId="1" xfId="0" applyFont="1" applyFill="1" applyBorder="1" applyAlignment="1">
      <alignment horizontal="right" vertical="center"/>
    </xf>
    <xf numFmtId="177" fontId="2" fillId="4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178" fontId="2" fillId="5" borderId="1" xfId="0" applyNumberFormat="1" applyFont="1" applyFill="1" applyBorder="1" applyAlignment="1">
      <alignment vertical="center"/>
    </xf>
    <xf numFmtId="177" fontId="2" fillId="5" borderId="1" xfId="0" applyNumberFormat="1" applyFont="1" applyFill="1" applyBorder="1" applyAlignment="1">
      <alignment vertical="center"/>
    </xf>
    <xf numFmtId="178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vertical="center"/>
    </xf>
    <xf numFmtId="183" fontId="2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S80"/>
  <sheetViews>
    <sheetView zoomScale="150" zoomScaleNormal="150" workbookViewId="0" topLeftCell="F16">
      <selection activeCell="L4" sqref="L4"/>
    </sheetView>
  </sheetViews>
  <sheetFormatPr defaultColWidth="9.00390625" defaultRowHeight="13.5"/>
  <cols>
    <col min="4" max="4" width="11.75390625" style="0" customWidth="1"/>
    <col min="5" max="5" width="11.25390625" style="0" customWidth="1"/>
    <col min="6" max="6" width="12.00390625" style="0" customWidth="1"/>
    <col min="7" max="7" width="12.25390625" style="0" customWidth="1"/>
    <col min="8" max="8" width="12.75390625" style="0" customWidth="1"/>
    <col min="9" max="9" width="11.875" style="0" customWidth="1"/>
    <col min="10" max="10" width="11.25390625" style="0" customWidth="1"/>
    <col min="11" max="12" width="10.375" style="0" customWidth="1"/>
  </cols>
  <sheetData>
    <row r="2" spans="4:17" ht="15">
      <c r="D2" s="27"/>
      <c r="E2" s="27"/>
      <c r="F2" s="27"/>
      <c r="G2" s="27"/>
      <c r="H2" s="27"/>
      <c r="I2" s="27"/>
      <c r="J2" s="27"/>
      <c r="K2" s="27"/>
      <c r="L2" s="27"/>
      <c r="M2" s="17" t="s">
        <v>76</v>
      </c>
      <c r="N2" s="27"/>
      <c r="O2" s="27"/>
      <c r="P2" s="27"/>
      <c r="Q2" s="27"/>
    </row>
    <row r="3" spans="4:17" ht="15">
      <c r="D3" s="27"/>
      <c r="E3" s="27"/>
      <c r="F3" s="27"/>
      <c r="G3" s="27"/>
      <c r="H3" s="28" t="s">
        <v>78</v>
      </c>
      <c r="I3" s="27"/>
      <c r="J3" s="27"/>
      <c r="K3" s="27"/>
      <c r="L3" s="27"/>
      <c r="M3" s="27"/>
      <c r="N3" s="27"/>
      <c r="O3" s="19" t="s">
        <v>77</v>
      </c>
      <c r="P3" s="19" t="s">
        <v>77</v>
      </c>
      <c r="Q3" s="27"/>
    </row>
    <row r="4" spans="4:17" ht="15">
      <c r="D4" s="20" t="s">
        <v>69</v>
      </c>
      <c r="E4" s="21" t="s">
        <v>60</v>
      </c>
      <c r="F4" s="18" t="s">
        <v>61</v>
      </c>
      <c r="G4" s="18" t="s">
        <v>62</v>
      </c>
      <c r="H4" s="22" t="s">
        <v>63</v>
      </c>
      <c r="I4" s="18" t="s">
        <v>64</v>
      </c>
      <c r="J4" s="18" t="s">
        <v>65</v>
      </c>
      <c r="K4" s="23" t="s">
        <v>66</v>
      </c>
      <c r="L4" s="29"/>
      <c r="M4" s="27"/>
      <c r="N4" s="6"/>
      <c r="O4" s="24" t="s">
        <v>74</v>
      </c>
      <c r="P4" s="24" t="s">
        <v>75</v>
      </c>
      <c r="Q4" s="24" t="s">
        <v>79</v>
      </c>
    </row>
    <row r="5" spans="4:17" ht="15">
      <c r="D5" s="27" t="s">
        <v>80</v>
      </c>
      <c r="E5" s="25" t="s">
        <v>0</v>
      </c>
      <c r="F5" s="30">
        <v>2221</v>
      </c>
      <c r="G5" s="6">
        <v>8</v>
      </c>
      <c r="H5" s="31">
        <f>100*G5/F5</f>
        <v>0.360198108959928</v>
      </c>
      <c r="I5" s="6">
        <v>8</v>
      </c>
      <c r="J5" s="32">
        <v>2</v>
      </c>
      <c r="K5" s="33">
        <f>100*J5/F5</f>
        <v>0.090049527239982</v>
      </c>
      <c r="L5" s="34"/>
      <c r="M5" s="27"/>
      <c r="N5" s="25" t="s">
        <v>68</v>
      </c>
      <c r="O5" s="7">
        <v>41813</v>
      </c>
      <c r="P5" s="8">
        <v>14</v>
      </c>
      <c r="Q5" s="16">
        <f>100*P5/O5</f>
        <v>0.033482409776863654</v>
      </c>
    </row>
    <row r="6" spans="4:17" ht="15">
      <c r="D6" s="35"/>
      <c r="E6" s="25" t="s">
        <v>1</v>
      </c>
      <c r="F6" s="30">
        <v>3249</v>
      </c>
      <c r="G6" s="6">
        <v>26</v>
      </c>
      <c r="H6" s="31">
        <f aca="true" t="shared" si="0" ref="H6:H18">100*G6/F6</f>
        <v>0.8002462296091105</v>
      </c>
      <c r="I6" s="6">
        <v>23</v>
      </c>
      <c r="J6" s="32">
        <v>2</v>
      </c>
      <c r="K6" s="33">
        <f aca="true" t="shared" si="1" ref="K6:K17">100*J6/F6</f>
        <v>0.061557402277623886</v>
      </c>
      <c r="L6" s="34"/>
      <c r="M6" s="27"/>
      <c r="N6" s="25" t="s">
        <v>70</v>
      </c>
      <c r="O6" s="8">
        <v>53910</v>
      </c>
      <c r="P6" s="8">
        <v>19</v>
      </c>
      <c r="Q6" s="16">
        <f>100*P6/O6</f>
        <v>0.03524392506028566</v>
      </c>
    </row>
    <row r="7" spans="4:17" ht="15">
      <c r="D7" s="35"/>
      <c r="E7" s="25" t="s">
        <v>2</v>
      </c>
      <c r="F7" s="6">
        <v>943</v>
      </c>
      <c r="G7" s="6">
        <v>6</v>
      </c>
      <c r="H7" s="31">
        <f t="shared" si="0"/>
        <v>0.6362672322375398</v>
      </c>
      <c r="I7" s="6">
        <v>6</v>
      </c>
      <c r="J7" s="32">
        <v>0</v>
      </c>
      <c r="K7" s="33">
        <f t="shared" si="1"/>
        <v>0</v>
      </c>
      <c r="L7" s="34"/>
      <c r="M7" s="27"/>
      <c r="N7" s="25" t="s">
        <v>72</v>
      </c>
      <c r="O7" s="8">
        <v>167744</v>
      </c>
      <c r="P7" s="8">
        <v>61</v>
      </c>
      <c r="Q7" s="16">
        <f>100*P7/O7</f>
        <v>0.036364937046928655</v>
      </c>
    </row>
    <row r="8" spans="4:17" ht="15">
      <c r="D8" s="35"/>
      <c r="E8" s="25" t="s">
        <v>3</v>
      </c>
      <c r="F8" s="30">
        <v>10789</v>
      </c>
      <c r="G8" s="6">
        <v>52</v>
      </c>
      <c r="H8" s="31">
        <f t="shared" si="0"/>
        <v>0.4819723792751877</v>
      </c>
      <c r="I8" s="6">
        <v>48</v>
      </c>
      <c r="J8" s="32">
        <v>2</v>
      </c>
      <c r="K8" s="33">
        <f t="shared" si="1"/>
        <v>0.018537399202891835</v>
      </c>
      <c r="L8" s="34"/>
      <c r="M8" s="27"/>
      <c r="N8" s="25" t="s">
        <v>73</v>
      </c>
      <c r="O8" s="8">
        <v>32559</v>
      </c>
      <c r="P8" s="8">
        <v>9</v>
      </c>
      <c r="Q8" s="16">
        <f>100*P8/O8</f>
        <v>0.027642126600939832</v>
      </c>
    </row>
    <row r="9" spans="4:17" ht="15">
      <c r="D9" s="35"/>
      <c r="E9" s="25" t="s">
        <v>4</v>
      </c>
      <c r="F9" s="30">
        <v>10606</v>
      </c>
      <c r="G9" s="6">
        <v>50</v>
      </c>
      <c r="H9" s="31">
        <f t="shared" si="0"/>
        <v>0.47143126532151614</v>
      </c>
      <c r="I9" s="6">
        <v>44</v>
      </c>
      <c r="J9" s="32">
        <v>2</v>
      </c>
      <c r="K9" s="33">
        <f t="shared" si="1"/>
        <v>0.018857250612860643</v>
      </c>
      <c r="L9" s="34"/>
      <c r="M9" s="27"/>
      <c r="N9" s="25" t="s">
        <v>59</v>
      </c>
      <c r="O9" s="6">
        <f>SUM(O5:O8)</f>
        <v>296026</v>
      </c>
      <c r="P9" s="6">
        <f>SUM(P5:P8)</f>
        <v>103</v>
      </c>
      <c r="Q9" s="16">
        <f>100*P9/O9</f>
        <v>0.03479424104639457</v>
      </c>
    </row>
    <row r="10" spans="4:17" ht="15">
      <c r="D10" s="35"/>
      <c r="E10" s="25" t="s">
        <v>5</v>
      </c>
      <c r="F10" s="30">
        <v>6327</v>
      </c>
      <c r="G10" s="6">
        <v>32</v>
      </c>
      <c r="H10" s="31">
        <f t="shared" si="0"/>
        <v>0.5057689268215584</v>
      </c>
      <c r="I10" s="6">
        <v>25</v>
      </c>
      <c r="J10" s="32">
        <v>3</v>
      </c>
      <c r="K10" s="33">
        <f t="shared" si="1"/>
        <v>0.0474158368895211</v>
      </c>
      <c r="L10" s="34"/>
      <c r="M10" s="27"/>
      <c r="N10" s="27"/>
      <c r="O10" s="27"/>
      <c r="P10" s="17" t="s">
        <v>81</v>
      </c>
      <c r="Q10" s="27"/>
    </row>
    <row r="11" spans="4:19" ht="15">
      <c r="D11" s="35"/>
      <c r="E11" s="25" t="s">
        <v>6</v>
      </c>
      <c r="F11" s="6">
        <v>838</v>
      </c>
      <c r="G11" s="6">
        <v>5</v>
      </c>
      <c r="H11" s="31">
        <f t="shared" si="0"/>
        <v>0.5966587112171837</v>
      </c>
      <c r="I11" s="6">
        <v>4</v>
      </c>
      <c r="J11" s="32">
        <v>0</v>
      </c>
      <c r="K11" s="33">
        <f t="shared" si="1"/>
        <v>0</v>
      </c>
      <c r="L11" s="34"/>
      <c r="M11" s="14"/>
      <c r="N11" s="14"/>
      <c r="O11" s="14"/>
      <c r="P11" s="14"/>
      <c r="Q11" s="14"/>
      <c r="R11" s="12"/>
      <c r="S11" s="12"/>
    </row>
    <row r="12" spans="4:19" ht="15">
      <c r="D12" s="35"/>
      <c r="E12" s="25" t="s">
        <v>7</v>
      </c>
      <c r="F12" s="30">
        <v>1153</v>
      </c>
      <c r="G12" s="6">
        <v>7</v>
      </c>
      <c r="H12" s="31">
        <f t="shared" si="0"/>
        <v>0.6071118820468343</v>
      </c>
      <c r="I12" s="6">
        <v>6</v>
      </c>
      <c r="J12" s="32">
        <v>0</v>
      </c>
      <c r="K12" s="33">
        <f t="shared" si="1"/>
        <v>0</v>
      </c>
      <c r="L12" s="34"/>
      <c r="M12" s="14"/>
      <c r="N12" s="14"/>
      <c r="O12" s="14"/>
      <c r="P12" s="14"/>
      <c r="Q12" s="14"/>
      <c r="R12" s="12"/>
      <c r="S12" s="12"/>
    </row>
    <row r="13" spans="4:19" ht="15">
      <c r="D13" s="35"/>
      <c r="E13" s="25" t="s">
        <v>8</v>
      </c>
      <c r="F13" s="30">
        <v>2302</v>
      </c>
      <c r="G13" s="6">
        <v>13</v>
      </c>
      <c r="H13" s="31">
        <f t="shared" si="0"/>
        <v>0.5647263249348393</v>
      </c>
      <c r="I13" s="6">
        <v>12</v>
      </c>
      <c r="J13" s="32">
        <v>1</v>
      </c>
      <c r="K13" s="33">
        <f t="shared" si="1"/>
        <v>0.043440486533449174</v>
      </c>
      <c r="L13" s="34"/>
      <c r="M13" s="17" t="s">
        <v>87</v>
      </c>
      <c r="N13" s="9"/>
      <c r="O13" s="13"/>
      <c r="P13" s="9"/>
      <c r="Q13" s="9"/>
      <c r="R13" s="10"/>
      <c r="S13" s="12"/>
    </row>
    <row r="14" spans="4:19" ht="15">
      <c r="D14" s="35"/>
      <c r="E14" s="25" t="s">
        <v>9</v>
      </c>
      <c r="F14" s="6">
        <v>280</v>
      </c>
      <c r="G14" s="6">
        <v>4</v>
      </c>
      <c r="H14" s="31">
        <f t="shared" si="0"/>
        <v>1.4285714285714286</v>
      </c>
      <c r="I14" s="6">
        <v>4</v>
      </c>
      <c r="J14" s="32">
        <v>1</v>
      </c>
      <c r="K14" s="33">
        <f t="shared" si="1"/>
        <v>0.35714285714285715</v>
      </c>
      <c r="L14" s="34"/>
      <c r="M14" s="36"/>
      <c r="N14" s="53"/>
      <c r="O14" s="24" t="s">
        <v>68</v>
      </c>
      <c r="P14" s="24" t="s">
        <v>70</v>
      </c>
      <c r="Q14" s="24" t="s">
        <v>72</v>
      </c>
      <c r="R14" s="24" t="s">
        <v>73</v>
      </c>
      <c r="S14" s="12"/>
    </row>
    <row r="15" spans="4:19" ht="15">
      <c r="D15" s="35"/>
      <c r="E15" s="25" t="s">
        <v>10</v>
      </c>
      <c r="F15" s="30">
        <v>1973</v>
      </c>
      <c r="G15" s="6">
        <v>14</v>
      </c>
      <c r="H15" s="31">
        <f t="shared" si="0"/>
        <v>0.7095793208312214</v>
      </c>
      <c r="I15" s="6">
        <v>12</v>
      </c>
      <c r="J15" s="32">
        <v>1</v>
      </c>
      <c r="K15" s="33">
        <f t="shared" si="1"/>
        <v>0.05068423720223011</v>
      </c>
      <c r="L15" s="34"/>
      <c r="N15" s="25" t="s">
        <v>74</v>
      </c>
      <c r="O15" s="8">
        <v>41813</v>
      </c>
      <c r="P15" s="8">
        <v>53910</v>
      </c>
      <c r="Q15" s="8">
        <v>167744</v>
      </c>
      <c r="R15" s="8">
        <v>32559</v>
      </c>
      <c r="S15" s="12"/>
    </row>
    <row r="16" spans="4:19" ht="15">
      <c r="D16" s="35"/>
      <c r="E16" s="25" t="s">
        <v>11</v>
      </c>
      <c r="F16" s="6">
        <v>949</v>
      </c>
      <c r="G16" s="6">
        <v>3</v>
      </c>
      <c r="H16" s="31">
        <f t="shared" si="0"/>
        <v>0.31612223393045313</v>
      </c>
      <c r="I16" s="6">
        <v>2</v>
      </c>
      <c r="J16" s="32">
        <v>0</v>
      </c>
      <c r="K16" s="33">
        <f t="shared" si="1"/>
        <v>0</v>
      </c>
      <c r="L16" s="34"/>
      <c r="N16" s="25" t="s">
        <v>75</v>
      </c>
      <c r="O16" s="8">
        <v>14</v>
      </c>
      <c r="P16" s="8">
        <v>19</v>
      </c>
      <c r="Q16" s="8">
        <v>61</v>
      </c>
      <c r="R16" s="8">
        <v>9</v>
      </c>
      <c r="S16" s="12"/>
    </row>
    <row r="17" spans="4:19" ht="15">
      <c r="D17" s="35"/>
      <c r="E17" s="25" t="s">
        <v>12</v>
      </c>
      <c r="F17" s="6">
        <v>183</v>
      </c>
      <c r="G17" s="6">
        <v>1</v>
      </c>
      <c r="H17" s="31">
        <f t="shared" si="0"/>
        <v>0.546448087431694</v>
      </c>
      <c r="I17" s="6">
        <v>1</v>
      </c>
      <c r="J17" s="32">
        <v>0</v>
      </c>
      <c r="K17" s="33">
        <f t="shared" si="1"/>
        <v>0</v>
      </c>
      <c r="L17" s="34"/>
      <c r="M17" s="36"/>
      <c r="N17" s="14"/>
      <c r="O17" s="14"/>
      <c r="P17" s="14"/>
      <c r="Q17" s="15"/>
      <c r="R17" s="14"/>
      <c r="S17" s="12"/>
    </row>
    <row r="18" spans="4:19" ht="15">
      <c r="D18" s="35"/>
      <c r="E18" s="26" t="s">
        <v>59</v>
      </c>
      <c r="F18" s="37">
        <f>SUM(F5:F17)</f>
        <v>41813</v>
      </c>
      <c r="G18" s="37">
        <f>SUM(G5:G17)</f>
        <v>221</v>
      </c>
      <c r="H18" s="38">
        <f t="shared" si="0"/>
        <v>0.5285437543347763</v>
      </c>
      <c r="I18" s="37">
        <f>SUM(I5:I17)</f>
        <v>195</v>
      </c>
      <c r="J18" s="37">
        <f>SUM(J5:J17)</f>
        <v>14</v>
      </c>
      <c r="K18" s="39">
        <f>100*J18/F18</f>
        <v>0.033482409776863654</v>
      </c>
      <c r="L18" s="40"/>
      <c r="M18" s="14"/>
      <c r="N18" s="14"/>
      <c r="O18" s="14"/>
      <c r="P18" s="14"/>
      <c r="Q18" s="14"/>
      <c r="R18" s="12"/>
      <c r="S18" s="12"/>
    </row>
    <row r="19" spans="4:17" ht="15"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4:17" ht="15">
      <c r="D20" s="17" t="s">
        <v>70</v>
      </c>
      <c r="E20" s="21" t="s">
        <v>60</v>
      </c>
      <c r="F20" s="18" t="s">
        <v>61</v>
      </c>
      <c r="G20" s="18" t="s">
        <v>62</v>
      </c>
      <c r="H20" s="22" t="s">
        <v>63</v>
      </c>
      <c r="I20" s="18" t="s">
        <v>64</v>
      </c>
      <c r="J20" s="18" t="s">
        <v>65</v>
      </c>
      <c r="K20" s="23" t="s">
        <v>66</v>
      </c>
      <c r="L20" s="29"/>
      <c r="M20" s="27"/>
      <c r="N20" s="27"/>
      <c r="O20" s="27"/>
      <c r="P20" s="27"/>
      <c r="Q20" s="27"/>
    </row>
    <row r="21" spans="4:17" ht="15">
      <c r="D21" s="27" t="s">
        <v>82</v>
      </c>
      <c r="E21" s="25" t="s">
        <v>29</v>
      </c>
      <c r="F21" s="30">
        <v>1105</v>
      </c>
      <c r="G21" s="6">
        <v>7</v>
      </c>
      <c r="H21" s="31">
        <f>100*G21/F21</f>
        <v>0.6334841628959276</v>
      </c>
      <c r="I21" s="6">
        <v>7</v>
      </c>
      <c r="J21" s="32">
        <v>0</v>
      </c>
      <c r="K21" s="33">
        <f>100*J21/F21</f>
        <v>0</v>
      </c>
      <c r="L21" s="34"/>
      <c r="M21" s="27"/>
      <c r="N21" s="27"/>
      <c r="O21" s="27"/>
      <c r="P21" s="27"/>
      <c r="Q21" s="27"/>
    </row>
    <row r="22" spans="4:17" ht="15">
      <c r="D22" s="27"/>
      <c r="E22" s="25" t="s">
        <v>27</v>
      </c>
      <c r="F22" s="30">
        <v>5046</v>
      </c>
      <c r="G22" s="6">
        <v>46</v>
      </c>
      <c r="H22" s="31">
        <f>100*G22/F22</f>
        <v>0.9116131589377725</v>
      </c>
      <c r="I22" s="6">
        <v>41</v>
      </c>
      <c r="J22" s="32">
        <v>0</v>
      </c>
      <c r="K22" s="33">
        <f>100*J22/F22</f>
        <v>0</v>
      </c>
      <c r="L22" s="34"/>
      <c r="M22" s="27"/>
      <c r="N22" s="27"/>
      <c r="O22" s="27"/>
      <c r="P22" s="27"/>
      <c r="Q22" s="27"/>
    </row>
    <row r="23" spans="4:17" ht="15">
      <c r="D23" s="27"/>
      <c r="E23" s="25" t="s">
        <v>25</v>
      </c>
      <c r="F23" s="30">
        <v>47759</v>
      </c>
      <c r="G23" s="6">
        <v>429</v>
      </c>
      <c r="H23" s="31">
        <f>100*G23/F23</f>
        <v>0.8982600138193848</v>
      </c>
      <c r="I23" s="6">
        <v>364</v>
      </c>
      <c r="J23" s="32">
        <v>19</v>
      </c>
      <c r="K23" s="33">
        <f>100*J23/F23</f>
        <v>0.03978307753512427</v>
      </c>
      <c r="L23" s="34"/>
      <c r="M23" s="27"/>
      <c r="N23" s="27"/>
      <c r="O23" s="27"/>
      <c r="P23" s="27"/>
      <c r="Q23" s="27"/>
    </row>
    <row r="24" spans="4:17" ht="15">
      <c r="D24" s="27"/>
      <c r="E24" s="26" t="s">
        <v>59</v>
      </c>
      <c r="F24" s="37">
        <f>SUM(F21:F23)</f>
        <v>53910</v>
      </c>
      <c r="G24" s="37">
        <f>SUM(G21:G23)</f>
        <v>482</v>
      </c>
      <c r="H24" s="38">
        <f>100*G24/F24</f>
        <v>0.8940827304767205</v>
      </c>
      <c r="I24" s="37">
        <f>SUM(I21:I23)</f>
        <v>412</v>
      </c>
      <c r="J24" s="37">
        <f>SUM(J21:J23)</f>
        <v>19</v>
      </c>
      <c r="K24" s="39">
        <f>100*J24/F24</f>
        <v>0.03524392506028566</v>
      </c>
      <c r="L24" s="40"/>
      <c r="M24" s="27"/>
      <c r="N24" s="27"/>
      <c r="O24" s="27"/>
      <c r="P24" s="27"/>
      <c r="Q24" s="27"/>
    </row>
    <row r="25" spans="4:17" ht="15">
      <c r="D25" s="27"/>
      <c r="E25" s="27"/>
      <c r="F25" s="27"/>
      <c r="G25" s="27"/>
      <c r="H25" s="27"/>
      <c r="I25" s="27"/>
      <c r="J25" s="27"/>
      <c r="K25" s="27"/>
      <c r="L25" s="41"/>
      <c r="M25" s="27"/>
      <c r="N25" s="27"/>
      <c r="O25" s="27"/>
      <c r="P25" s="27"/>
      <c r="Q25" s="27"/>
    </row>
    <row r="26" spans="4:17" ht="15">
      <c r="D26" s="27"/>
      <c r="E26" s="27"/>
      <c r="F26" s="27"/>
      <c r="G26" s="27"/>
      <c r="H26" s="27"/>
      <c r="I26" s="27"/>
      <c r="J26" s="27"/>
      <c r="K26" s="27"/>
      <c r="L26" s="41"/>
      <c r="M26" s="27"/>
      <c r="N26" s="27"/>
      <c r="O26" s="27"/>
      <c r="P26" s="27"/>
      <c r="Q26" s="27"/>
    </row>
    <row r="27" spans="4:17" ht="15">
      <c r="D27" s="17" t="s">
        <v>71</v>
      </c>
      <c r="E27" s="21" t="s">
        <v>60</v>
      </c>
      <c r="F27" s="18" t="s">
        <v>61</v>
      </c>
      <c r="G27" s="18" t="s">
        <v>62</v>
      </c>
      <c r="H27" s="22" t="s">
        <v>63</v>
      </c>
      <c r="I27" s="18" t="s">
        <v>64</v>
      </c>
      <c r="J27" s="18" t="s">
        <v>65</v>
      </c>
      <c r="K27" s="23" t="s">
        <v>66</v>
      </c>
      <c r="L27" s="29"/>
      <c r="M27" s="27"/>
      <c r="N27" s="27"/>
      <c r="O27" s="27"/>
      <c r="P27" s="27"/>
      <c r="Q27" s="27"/>
    </row>
    <row r="28" spans="4:17" ht="15">
      <c r="D28" s="27" t="s">
        <v>83</v>
      </c>
      <c r="E28" s="25" t="s">
        <v>13</v>
      </c>
      <c r="F28" s="30">
        <v>47336</v>
      </c>
      <c r="G28" s="6">
        <v>283</v>
      </c>
      <c r="H28" s="31">
        <f aca="true" t="shared" si="2" ref="H28:H39">100*G28/F28</f>
        <v>0.5978536420483354</v>
      </c>
      <c r="I28" s="6">
        <v>266</v>
      </c>
      <c r="J28" s="32">
        <v>12</v>
      </c>
      <c r="K28" s="33">
        <f aca="true" t="shared" si="3" ref="K28:K39">100*J28/F28</f>
        <v>0.02535068446848065</v>
      </c>
      <c r="L28" s="34"/>
      <c r="M28" s="27"/>
      <c r="N28" s="27"/>
      <c r="O28" s="27"/>
      <c r="P28" s="27"/>
      <c r="Q28" s="27"/>
    </row>
    <row r="29" spans="4:17" ht="15">
      <c r="D29" s="27"/>
      <c r="E29" s="25" t="s">
        <v>14</v>
      </c>
      <c r="F29" s="30">
        <v>8846</v>
      </c>
      <c r="G29" s="6">
        <v>55</v>
      </c>
      <c r="H29" s="31">
        <f t="shared" si="2"/>
        <v>0.6217499434772779</v>
      </c>
      <c r="I29" s="6">
        <v>52</v>
      </c>
      <c r="J29" s="32">
        <v>5</v>
      </c>
      <c r="K29" s="33">
        <f t="shared" si="3"/>
        <v>0.05652272213429799</v>
      </c>
      <c r="L29" s="34"/>
      <c r="M29" s="27"/>
      <c r="N29" s="27"/>
      <c r="O29" s="27"/>
      <c r="P29" s="27"/>
      <c r="Q29" s="27"/>
    </row>
    <row r="30" spans="4:17" ht="15">
      <c r="D30" s="27"/>
      <c r="E30" s="25" t="s">
        <v>15</v>
      </c>
      <c r="F30" s="30">
        <v>5233</v>
      </c>
      <c r="G30" s="6">
        <v>29</v>
      </c>
      <c r="H30" s="31">
        <f t="shared" si="2"/>
        <v>0.5541754251863176</v>
      </c>
      <c r="I30" s="6">
        <v>28</v>
      </c>
      <c r="J30" s="32">
        <v>3</v>
      </c>
      <c r="K30" s="33">
        <f t="shared" si="3"/>
        <v>0.05732849226065354</v>
      </c>
      <c r="L30" s="34"/>
      <c r="M30" s="27"/>
      <c r="N30" s="27"/>
      <c r="O30" s="27"/>
      <c r="P30" s="27"/>
      <c r="Q30" s="27"/>
    </row>
    <row r="31" spans="4:17" ht="15">
      <c r="D31" s="27"/>
      <c r="E31" s="25" t="s">
        <v>16</v>
      </c>
      <c r="F31" s="30">
        <v>1372</v>
      </c>
      <c r="G31" s="6">
        <v>7</v>
      </c>
      <c r="H31" s="31">
        <f t="shared" si="2"/>
        <v>0.5102040816326531</v>
      </c>
      <c r="I31" s="6">
        <v>7</v>
      </c>
      <c r="J31" s="32">
        <v>2</v>
      </c>
      <c r="K31" s="33">
        <f t="shared" si="3"/>
        <v>0.1457725947521866</v>
      </c>
      <c r="L31" s="34"/>
      <c r="M31" s="27"/>
      <c r="N31" s="27"/>
      <c r="O31" s="27"/>
      <c r="P31" s="27"/>
      <c r="Q31" s="27"/>
    </row>
    <row r="32" spans="4:17" ht="15">
      <c r="D32" s="27"/>
      <c r="E32" s="25" t="s">
        <v>17</v>
      </c>
      <c r="F32" s="30">
        <v>53962</v>
      </c>
      <c r="G32" s="6">
        <v>458</v>
      </c>
      <c r="H32" s="31">
        <f t="shared" si="2"/>
        <v>0.8487454134390867</v>
      </c>
      <c r="I32" s="6">
        <v>398</v>
      </c>
      <c r="J32" s="32">
        <v>23</v>
      </c>
      <c r="K32" s="33">
        <f t="shared" si="3"/>
        <v>0.042622586264408284</v>
      </c>
      <c r="L32" s="34"/>
      <c r="M32" s="27"/>
      <c r="N32" s="27"/>
      <c r="O32" s="27"/>
      <c r="P32" s="27"/>
      <c r="Q32" s="27"/>
    </row>
    <row r="33" spans="4:17" ht="15">
      <c r="D33" s="27"/>
      <c r="E33" s="25" t="s">
        <v>18</v>
      </c>
      <c r="F33" s="30">
        <v>1857</v>
      </c>
      <c r="G33" s="6">
        <v>14</v>
      </c>
      <c r="H33" s="31">
        <f t="shared" si="2"/>
        <v>0.7539041464728056</v>
      </c>
      <c r="I33" s="6">
        <v>11</v>
      </c>
      <c r="J33" s="32">
        <v>0</v>
      </c>
      <c r="K33" s="33">
        <f t="shared" si="3"/>
        <v>0</v>
      </c>
      <c r="L33" s="34"/>
      <c r="M33" s="27"/>
      <c r="N33" s="27"/>
      <c r="O33" s="27"/>
      <c r="P33" s="27"/>
      <c r="Q33" s="27"/>
    </row>
    <row r="34" spans="4:17" ht="15">
      <c r="D34" s="27"/>
      <c r="E34" s="25" t="s">
        <v>19</v>
      </c>
      <c r="F34" s="30">
        <v>1429</v>
      </c>
      <c r="G34" s="6">
        <v>15</v>
      </c>
      <c r="H34" s="31">
        <f t="shared" si="2"/>
        <v>1.0496850944716585</v>
      </c>
      <c r="I34" s="6">
        <v>13</v>
      </c>
      <c r="J34" s="32">
        <v>0</v>
      </c>
      <c r="K34" s="33">
        <f t="shared" si="3"/>
        <v>0</v>
      </c>
      <c r="L34" s="34"/>
      <c r="M34" s="27"/>
      <c r="N34" s="27"/>
      <c r="O34" s="27"/>
      <c r="P34" s="27"/>
      <c r="Q34" s="27"/>
    </row>
    <row r="35" spans="4:17" ht="15">
      <c r="D35" s="27"/>
      <c r="E35" s="25" t="s">
        <v>20</v>
      </c>
      <c r="F35" s="6">
        <v>878</v>
      </c>
      <c r="G35" s="6">
        <v>7</v>
      </c>
      <c r="H35" s="31">
        <f t="shared" si="2"/>
        <v>0.7972665148063781</v>
      </c>
      <c r="I35" s="6">
        <v>6</v>
      </c>
      <c r="J35" s="32">
        <v>0</v>
      </c>
      <c r="K35" s="33">
        <f t="shared" si="3"/>
        <v>0</v>
      </c>
      <c r="L35" s="34"/>
      <c r="M35" s="27"/>
      <c r="N35" s="27"/>
      <c r="O35" s="27"/>
      <c r="P35" s="27"/>
      <c r="Q35" s="27"/>
    </row>
    <row r="36" spans="4:17" ht="15">
      <c r="D36" s="27"/>
      <c r="E36" s="25" t="s">
        <v>21</v>
      </c>
      <c r="F36" s="30">
        <v>10805</v>
      </c>
      <c r="G36" s="6">
        <v>61</v>
      </c>
      <c r="H36" s="31">
        <f t="shared" si="2"/>
        <v>0.5645534474780194</v>
      </c>
      <c r="I36" s="6">
        <v>58</v>
      </c>
      <c r="J36" s="32">
        <v>6</v>
      </c>
      <c r="K36" s="33">
        <f t="shared" si="3"/>
        <v>0.055529847292919945</v>
      </c>
      <c r="L36" s="42"/>
      <c r="M36" s="27"/>
      <c r="N36" s="27"/>
      <c r="O36" s="27"/>
      <c r="P36" s="27"/>
      <c r="Q36" s="27"/>
    </row>
    <row r="37" spans="4:17" ht="15">
      <c r="D37" s="27"/>
      <c r="E37" s="25" t="s">
        <v>22</v>
      </c>
      <c r="F37" s="30">
        <v>3618</v>
      </c>
      <c r="G37" s="6">
        <v>30</v>
      </c>
      <c r="H37" s="31">
        <f t="shared" si="2"/>
        <v>0.8291873963515755</v>
      </c>
      <c r="I37" s="6">
        <v>26</v>
      </c>
      <c r="J37" s="32">
        <v>1</v>
      </c>
      <c r="K37" s="33">
        <f t="shared" si="3"/>
        <v>0.027639579878385848</v>
      </c>
      <c r="L37" s="42"/>
      <c r="M37" s="27"/>
      <c r="N37" s="27"/>
      <c r="O37" s="27"/>
      <c r="P37" s="27"/>
      <c r="Q37" s="27"/>
    </row>
    <row r="38" spans="4:17" ht="15">
      <c r="D38" s="27"/>
      <c r="E38" s="25" t="s">
        <v>23</v>
      </c>
      <c r="F38" s="30">
        <v>1156</v>
      </c>
      <c r="G38" s="6">
        <v>5</v>
      </c>
      <c r="H38" s="31">
        <f t="shared" si="2"/>
        <v>0.43252595155709345</v>
      </c>
      <c r="I38" s="6">
        <v>5</v>
      </c>
      <c r="J38" s="32">
        <v>1</v>
      </c>
      <c r="K38" s="33">
        <f t="shared" si="3"/>
        <v>0.08650519031141868</v>
      </c>
      <c r="L38" s="42"/>
      <c r="M38" s="27"/>
      <c r="N38" s="27"/>
      <c r="O38" s="27"/>
      <c r="P38" s="27"/>
      <c r="Q38" s="27"/>
    </row>
    <row r="39" spans="4:17" ht="15">
      <c r="D39" s="27"/>
      <c r="E39" s="25" t="s">
        <v>24</v>
      </c>
      <c r="F39" s="30">
        <v>2717</v>
      </c>
      <c r="G39" s="6">
        <v>22</v>
      </c>
      <c r="H39" s="31">
        <f t="shared" si="2"/>
        <v>0.8097165991902834</v>
      </c>
      <c r="I39" s="6">
        <v>21</v>
      </c>
      <c r="J39" s="32">
        <v>1</v>
      </c>
      <c r="K39" s="33">
        <f t="shared" si="3"/>
        <v>0.0368052999631947</v>
      </c>
      <c r="L39" s="42"/>
      <c r="M39" s="27"/>
      <c r="N39" s="27"/>
      <c r="O39" s="27"/>
      <c r="P39" s="27"/>
      <c r="Q39" s="27"/>
    </row>
    <row r="40" spans="4:17" ht="15">
      <c r="D40" s="27" t="s">
        <v>82</v>
      </c>
      <c r="E40" s="25" t="s">
        <v>26</v>
      </c>
      <c r="F40" s="30">
        <v>11532</v>
      </c>
      <c r="G40" s="6">
        <v>101</v>
      </c>
      <c r="H40" s="31">
        <f aca="true" t="shared" si="4" ref="H40:H54">100*G40/F40</f>
        <v>0.875823794658342</v>
      </c>
      <c r="I40" s="6">
        <v>96</v>
      </c>
      <c r="J40" s="32">
        <v>4</v>
      </c>
      <c r="K40" s="33">
        <f aca="true" t="shared" si="5" ref="K40:K53">100*J40/F40</f>
        <v>0.0346860908775581</v>
      </c>
      <c r="L40" s="42"/>
      <c r="M40" s="27"/>
      <c r="N40" s="27"/>
      <c r="O40" s="27"/>
      <c r="P40" s="27"/>
      <c r="Q40" s="27"/>
    </row>
    <row r="41" spans="4:17" ht="15">
      <c r="D41" s="27"/>
      <c r="E41" s="25" t="s">
        <v>39</v>
      </c>
      <c r="F41" s="30">
        <v>1317</v>
      </c>
      <c r="G41" s="6">
        <v>14</v>
      </c>
      <c r="H41" s="31">
        <f t="shared" si="4"/>
        <v>1.0630220197418374</v>
      </c>
      <c r="I41" s="6">
        <v>12</v>
      </c>
      <c r="J41" s="32">
        <v>0</v>
      </c>
      <c r="K41" s="33">
        <f t="shared" si="5"/>
        <v>0</v>
      </c>
      <c r="L41" s="42"/>
      <c r="M41" s="27"/>
      <c r="N41" s="27"/>
      <c r="O41" s="27"/>
      <c r="P41" s="27"/>
      <c r="Q41" s="27"/>
    </row>
    <row r="42" spans="4:17" ht="15">
      <c r="D42" s="27"/>
      <c r="E42" s="25" t="s">
        <v>28</v>
      </c>
      <c r="F42" s="30">
        <v>1947</v>
      </c>
      <c r="G42" s="6">
        <v>9</v>
      </c>
      <c r="H42" s="31">
        <f t="shared" si="4"/>
        <v>0.4622496147919877</v>
      </c>
      <c r="I42" s="6">
        <v>7</v>
      </c>
      <c r="J42" s="32">
        <v>0</v>
      </c>
      <c r="K42" s="33">
        <f t="shared" si="5"/>
        <v>0</v>
      </c>
      <c r="L42" s="42"/>
      <c r="M42" s="27"/>
      <c r="N42" s="27"/>
      <c r="O42" s="27"/>
      <c r="P42" s="27"/>
      <c r="Q42" s="27"/>
    </row>
    <row r="43" spans="4:17" ht="15">
      <c r="D43" s="27"/>
      <c r="E43" s="25" t="s">
        <v>40</v>
      </c>
      <c r="F43" s="6">
        <v>984</v>
      </c>
      <c r="G43" s="6">
        <v>10</v>
      </c>
      <c r="H43" s="31">
        <f t="shared" si="4"/>
        <v>1.016260162601626</v>
      </c>
      <c r="I43" s="6">
        <v>8</v>
      </c>
      <c r="J43" s="32">
        <v>0</v>
      </c>
      <c r="K43" s="33">
        <f t="shared" si="5"/>
        <v>0</v>
      </c>
      <c r="L43" s="42"/>
      <c r="M43" s="27"/>
      <c r="N43" s="27"/>
      <c r="O43" s="27"/>
      <c r="P43" s="27"/>
      <c r="Q43" s="27"/>
    </row>
    <row r="44" spans="4:17" ht="15">
      <c r="D44" s="27"/>
      <c r="E44" s="25" t="s">
        <v>35</v>
      </c>
      <c r="F44" s="6">
        <v>824</v>
      </c>
      <c r="G44" s="6">
        <v>9</v>
      </c>
      <c r="H44" s="31">
        <f t="shared" si="4"/>
        <v>1.0922330097087378</v>
      </c>
      <c r="I44" s="6">
        <v>8</v>
      </c>
      <c r="J44" s="32">
        <v>1</v>
      </c>
      <c r="K44" s="33">
        <f t="shared" si="5"/>
        <v>0.12135922330097088</v>
      </c>
      <c r="L44" s="42"/>
      <c r="M44" s="27"/>
      <c r="N44" s="27"/>
      <c r="O44" s="27"/>
      <c r="P44" s="27"/>
      <c r="Q44" s="27"/>
    </row>
    <row r="45" spans="4:17" ht="15">
      <c r="D45" s="27"/>
      <c r="E45" s="25" t="s">
        <v>31</v>
      </c>
      <c r="F45" s="30">
        <v>2452</v>
      </c>
      <c r="G45" s="6">
        <v>17</v>
      </c>
      <c r="H45" s="31">
        <f t="shared" si="4"/>
        <v>0.6933115823817292</v>
      </c>
      <c r="I45" s="6">
        <v>12</v>
      </c>
      <c r="J45" s="32">
        <v>0</v>
      </c>
      <c r="K45" s="33">
        <f t="shared" si="5"/>
        <v>0</v>
      </c>
      <c r="L45" s="42"/>
      <c r="M45" s="27"/>
      <c r="N45" s="27"/>
      <c r="O45" s="27"/>
      <c r="P45" s="27"/>
      <c r="Q45" s="27"/>
    </row>
    <row r="46" spans="4:17" ht="15">
      <c r="D46" s="27"/>
      <c r="E46" s="25" t="s">
        <v>30</v>
      </c>
      <c r="F46" s="6">
        <v>801</v>
      </c>
      <c r="G46" s="6">
        <v>2</v>
      </c>
      <c r="H46" s="31">
        <f t="shared" si="4"/>
        <v>0.24968789013732834</v>
      </c>
      <c r="I46" s="6">
        <v>2</v>
      </c>
      <c r="J46" s="32">
        <v>0</v>
      </c>
      <c r="K46" s="33">
        <f t="shared" si="5"/>
        <v>0</v>
      </c>
      <c r="L46" s="42"/>
      <c r="M46" s="27"/>
      <c r="N46" s="27"/>
      <c r="O46" s="27"/>
      <c r="P46" s="27"/>
      <c r="Q46" s="27"/>
    </row>
    <row r="47" spans="4:17" ht="15">
      <c r="D47" s="27"/>
      <c r="E47" s="25" t="s">
        <v>32</v>
      </c>
      <c r="F47" s="30">
        <v>2078</v>
      </c>
      <c r="G47" s="6">
        <v>11</v>
      </c>
      <c r="H47" s="31">
        <f t="shared" si="4"/>
        <v>0.5293551491819056</v>
      </c>
      <c r="I47" s="6">
        <v>10</v>
      </c>
      <c r="J47" s="32">
        <v>1</v>
      </c>
      <c r="K47" s="33">
        <f t="shared" si="5"/>
        <v>0.04812319538017324</v>
      </c>
      <c r="L47" s="42"/>
      <c r="M47" s="27"/>
      <c r="N47" s="27"/>
      <c r="O47" s="27"/>
      <c r="P47" s="27"/>
      <c r="Q47" s="27"/>
    </row>
    <row r="48" spans="4:17" ht="15">
      <c r="D48" s="27"/>
      <c r="E48" s="25" t="s">
        <v>41</v>
      </c>
      <c r="F48" s="6">
        <v>790</v>
      </c>
      <c r="G48" s="6">
        <v>6</v>
      </c>
      <c r="H48" s="31">
        <f t="shared" si="4"/>
        <v>0.759493670886076</v>
      </c>
      <c r="I48" s="6">
        <v>6</v>
      </c>
      <c r="J48" s="32">
        <v>0</v>
      </c>
      <c r="K48" s="33">
        <f t="shared" si="5"/>
        <v>0</v>
      </c>
      <c r="L48" s="42"/>
      <c r="M48" s="27"/>
      <c r="N48" s="27"/>
      <c r="O48" s="27"/>
      <c r="P48" s="27"/>
      <c r="Q48" s="27"/>
    </row>
    <row r="49" spans="4:17" ht="15">
      <c r="D49" s="27"/>
      <c r="E49" s="25" t="s">
        <v>34</v>
      </c>
      <c r="F49" s="30">
        <v>1067</v>
      </c>
      <c r="G49" s="6">
        <v>12</v>
      </c>
      <c r="H49" s="31">
        <f t="shared" si="4"/>
        <v>1.1246485473289598</v>
      </c>
      <c r="I49" s="6">
        <v>10</v>
      </c>
      <c r="J49" s="32">
        <v>0</v>
      </c>
      <c r="K49" s="33">
        <f t="shared" si="5"/>
        <v>0</v>
      </c>
      <c r="L49" s="42"/>
      <c r="M49" s="27"/>
      <c r="N49" s="27"/>
      <c r="O49" s="27"/>
      <c r="P49" s="27"/>
      <c r="Q49" s="27"/>
    </row>
    <row r="50" spans="4:17" ht="15">
      <c r="D50" s="27"/>
      <c r="E50" s="25" t="s">
        <v>38</v>
      </c>
      <c r="F50" s="6">
        <v>503</v>
      </c>
      <c r="G50" s="6">
        <v>3</v>
      </c>
      <c r="H50" s="31">
        <f t="shared" si="4"/>
        <v>0.5964214711729622</v>
      </c>
      <c r="I50" s="6">
        <v>1</v>
      </c>
      <c r="J50" s="32">
        <v>0</v>
      </c>
      <c r="K50" s="33">
        <f t="shared" si="5"/>
        <v>0</v>
      </c>
      <c r="L50" s="42"/>
      <c r="M50" s="27"/>
      <c r="N50" s="27"/>
      <c r="O50" s="27"/>
      <c r="P50" s="27"/>
      <c r="Q50" s="27"/>
    </row>
    <row r="51" spans="4:17" ht="15">
      <c r="D51" s="27"/>
      <c r="E51" s="25" t="s">
        <v>36</v>
      </c>
      <c r="F51" s="30">
        <v>2256</v>
      </c>
      <c r="G51" s="6">
        <v>22</v>
      </c>
      <c r="H51" s="31">
        <f t="shared" si="4"/>
        <v>0.975177304964539</v>
      </c>
      <c r="I51" s="6">
        <v>22</v>
      </c>
      <c r="J51" s="32">
        <v>1</v>
      </c>
      <c r="K51" s="33">
        <f t="shared" si="5"/>
        <v>0.044326241134751775</v>
      </c>
      <c r="L51" s="42"/>
      <c r="M51" s="27"/>
      <c r="N51" s="27"/>
      <c r="O51" s="27"/>
      <c r="P51" s="27"/>
      <c r="Q51" s="27"/>
    </row>
    <row r="52" spans="4:17" ht="15">
      <c r="D52" s="27"/>
      <c r="E52" s="25" t="s">
        <v>37</v>
      </c>
      <c r="F52" s="30">
        <v>1210</v>
      </c>
      <c r="G52" s="6">
        <v>8</v>
      </c>
      <c r="H52" s="31">
        <f t="shared" si="4"/>
        <v>0.6611570247933884</v>
      </c>
      <c r="I52" s="6">
        <v>6</v>
      </c>
      <c r="J52" s="32">
        <v>0</v>
      </c>
      <c r="K52" s="33">
        <f t="shared" si="5"/>
        <v>0</v>
      </c>
      <c r="L52" s="42"/>
      <c r="M52" s="27"/>
      <c r="N52" s="27"/>
      <c r="O52" s="27"/>
      <c r="P52" s="27"/>
      <c r="Q52" s="27"/>
    </row>
    <row r="53" spans="4:17" ht="15">
      <c r="D53" s="27"/>
      <c r="E53" s="25" t="s">
        <v>33</v>
      </c>
      <c r="F53" s="6">
        <v>774</v>
      </c>
      <c r="G53" s="6">
        <v>3</v>
      </c>
      <c r="H53" s="31">
        <f t="shared" si="4"/>
        <v>0.3875968992248062</v>
      </c>
      <c r="I53" s="6">
        <v>2</v>
      </c>
      <c r="J53" s="32">
        <v>0</v>
      </c>
      <c r="K53" s="33">
        <f t="shared" si="5"/>
        <v>0</v>
      </c>
      <c r="L53" s="34"/>
      <c r="M53" s="27"/>
      <c r="N53" s="27"/>
      <c r="O53" s="27"/>
      <c r="P53" s="27"/>
      <c r="Q53" s="27"/>
    </row>
    <row r="54" spans="4:17" ht="15">
      <c r="D54" s="27"/>
      <c r="E54" s="26" t="s">
        <v>59</v>
      </c>
      <c r="F54" s="37">
        <f>SUM(F28:F53)</f>
        <v>167744</v>
      </c>
      <c r="G54" s="37">
        <f>SUM(G28:G53)</f>
        <v>1213</v>
      </c>
      <c r="H54" s="38">
        <f t="shared" si="4"/>
        <v>0.7231257153758107</v>
      </c>
      <c r="I54" s="37">
        <f>SUM(I28:I53)</f>
        <v>1093</v>
      </c>
      <c r="J54" s="37">
        <f>SUM(J28:J53)</f>
        <v>61</v>
      </c>
      <c r="K54" s="39">
        <f>100*J54/F54</f>
        <v>0.036364937046928655</v>
      </c>
      <c r="L54" s="40"/>
      <c r="M54" s="27"/>
      <c r="N54" s="27"/>
      <c r="O54" s="27"/>
      <c r="P54" s="27"/>
      <c r="Q54" s="27"/>
    </row>
    <row r="55" spans="4:17" ht="15">
      <c r="D55" s="27"/>
      <c r="E55" s="27"/>
      <c r="F55" s="27"/>
      <c r="G55" s="27"/>
      <c r="H55" s="27"/>
      <c r="I55" s="27"/>
      <c r="J55" s="27"/>
      <c r="K55" s="27"/>
      <c r="L55" s="41"/>
      <c r="M55" s="27"/>
      <c r="N55" s="27"/>
      <c r="O55" s="27"/>
      <c r="P55" s="27"/>
      <c r="Q55" s="27"/>
    </row>
    <row r="56" spans="4:17" ht="15">
      <c r="D56" s="17" t="s">
        <v>73</v>
      </c>
      <c r="E56" s="21" t="s">
        <v>60</v>
      </c>
      <c r="F56" s="18" t="s">
        <v>61</v>
      </c>
      <c r="G56" s="18" t="s">
        <v>62</v>
      </c>
      <c r="H56" s="22" t="s">
        <v>63</v>
      </c>
      <c r="I56" s="18" t="s">
        <v>64</v>
      </c>
      <c r="J56" s="18" t="s">
        <v>65</v>
      </c>
      <c r="K56" s="23" t="s">
        <v>66</v>
      </c>
      <c r="L56" s="29"/>
      <c r="M56" s="27"/>
      <c r="N56" s="27"/>
      <c r="O56" s="27"/>
      <c r="P56" s="27"/>
      <c r="Q56" s="27"/>
    </row>
    <row r="57" spans="4:17" ht="15">
      <c r="D57" s="27" t="s">
        <v>82</v>
      </c>
      <c r="E57" s="25" t="s">
        <v>42</v>
      </c>
      <c r="F57" s="6">
        <v>61</v>
      </c>
      <c r="G57" s="6">
        <v>0</v>
      </c>
      <c r="H57" s="31">
        <f aca="true" t="shared" si="6" ref="H57:H74">100*G57/F57</f>
        <v>0</v>
      </c>
      <c r="I57" s="6">
        <v>0</v>
      </c>
      <c r="J57" s="32">
        <v>0</v>
      </c>
      <c r="K57" s="33">
        <f aca="true" t="shared" si="7" ref="K57:K73">100*J57/F57</f>
        <v>0</v>
      </c>
      <c r="L57" s="34"/>
      <c r="M57" s="27"/>
      <c r="N57" s="27"/>
      <c r="O57" s="27"/>
      <c r="P57" s="27"/>
      <c r="Q57" s="27"/>
    </row>
    <row r="58" spans="4:17" ht="15">
      <c r="D58" s="27"/>
      <c r="E58" s="25" t="s">
        <v>43</v>
      </c>
      <c r="F58" s="30">
        <v>1803</v>
      </c>
      <c r="G58" s="6">
        <v>16</v>
      </c>
      <c r="H58" s="31">
        <f t="shared" si="6"/>
        <v>0.8874098724348308</v>
      </c>
      <c r="I58" s="6">
        <v>14</v>
      </c>
      <c r="J58" s="32">
        <v>0</v>
      </c>
      <c r="K58" s="33">
        <f t="shared" si="7"/>
        <v>0</v>
      </c>
      <c r="L58" s="42"/>
      <c r="M58" s="27"/>
      <c r="N58" s="27"/>
      <c r="O58" s="27"/>
      <c r="P58" s="27"/>
      <c r="Q58" s="27"/>
    </row>
    <row r="59" spans="4:17" ht="15">
      <c r="D59" s="27"/>
      <c r="E59" s="25" t="s">
        <v>44</v>
      </c>
      <c r="F59" s="6">
        <v>136</v>
      </c>
      <c r="G59" s="6">
        <v>0</v>
      </c>
      <c r="H59" s="31">
        <f t="shared" si="6"/>
        <v>0</v>
      </c>
      <c r="I59" s="6">
        <v>0</v>
      </c>
      <c r="J59" s="32">
        <v>0</v>
      </c>
      <c r="K59" s="33">
        <f t="shared" si="7"/>
        <v>0</v>
      </c>
      <c r="L59" s="42"/>
      <c r="M59" s="27"/>
      <c r="N59" s="27"/>
      <c r="O59" s="27"/>
      <c r="P59" s="27"/>
      <c r="Q59" s="27"/>
    </row>
    <row r="60" spans="4:17" ht="15">
      <c r="D60" s="27"/>
      <c r="E60" s="25" t="s">
        <v>45</v>
      </c>
      <c r="F60" s="6">
        <v>101</v>
      </c>
      <c r="G60" s="6">
        <v>0</v>
      </c>
      <c r="H60" s="31">
        <f t="shared" si="6"/>
        <v>0</v>
      </c>
      <c r="I60" s="6">
        <v>0</v>
      </c>
      <c r="J60" s="32">
        <v>0</v>
      </c>
      <c r="K60" s="33">
        <f t="shared" si="7"/>
        <v>0</v>
      </c>
      <c r="L60" s="42"/>
      <c r="M60" s="27"/>
      <c r="N60" s="27"/>
      <c r="O60" s="27"/>
      <c r="P60" s="27"/>
      <c r="Q60" s="27"/>
    </row>
    <row r="61" spans="4:17" ht="15">
      <c r="D61" s="27"/>
      <c r="E61" s="25" t="s">
        <v>46</v>
      </c>
      <c r="F61" s="6">
        <v>129</v>
      </c>
      <c r="G61" s="6">
        <v>1</v>
      </c>
      <c r="H61" s="31">
        <f t="shared" si="6"/>
        <v>0.7751937984496124</v>
      </c>
      <c r="I61" s="6">
        <v>1</v>
      </c>
      <c r="J61" s="32">
        <v>0</v>
      </c>
      <c r="K61" s="33">
        <f t="shared" si="7"/>
        <v>0</v>
      </c>
      <c r="L61" s="42"/>
      <c r="M61" s="27"/>
      <c r="N61" s="27"/>
      <c r="O61" s="27"/>
      <c r="P61" s="27"/>
      <c r="Q61" s="27"/>
    </row>
    <row r="62" spans="4:17" ht="15">
      <c r="D62" s="27"/>
      <c r="E62" s="25" t="s">
        <v>47</v>
      </c>
      <c r="F62" s="6">
        <v>688</v>
      </c>
      <c r="G62" s="6">
        <v>10</v>
      </c>
      <c r="H62" s="31">
        <f t="shared" si="6"/>
        <v>1.4534883720930232</v>
      </c>
      <c r="I62" s="6">
        <v>8</v>
      </c>
      <c r="J62" s="32">
        <v>1</v>
      </c>
      <c r="K62" s="33">
        <f t="shared" si="7"/>
        <v>0.14534883720930233</v>
      </c>
      <c r="L62" s="42"/>
      <c r="M62" s="27"/>
      <c r="N62" s="27"/>
      <c r="O62" s="27"/>
      <c r="P62" s="27"/>
      <c r="Q62" s="27"/>
    </row>
    <row r="63" spans="4:17" ht="15">
      <c r="D63" s="27"/>
      <c r="E63" s="25" t="s">
        <v>48</v>
      </c>
      <c r="F63" s="30">
        <v>5710</v>
      </c>
      <c r="G63" s="6">
        <v>46</v>
      </c>
      <c r="H63" s="31">
        <f t="shared" si="6"/>
        <v>0.8056042031523643</v>
      </c>
      <c r="I63" s="6">
        <v>35</v>
      </c>
      <c r="J63" s="32">
        <v>0</v>
      </c>
      <c r="K63" s="33">
        <f t="shared" si="7"/>
        <v>0</v>
      </c>
      <c r="L63" s="42"/>
      <c r="M63" s="27"/>
      <c r="N63" s="27"/>
      <c r="O63" s="27"/>
      <c r="P63" s="27"/>
      <c r="Q63" s="27"/>
    </row>
    <row r="64" spans="4:17" ht="15">
      <c r="D64" s="27"/>
      <c r="E64" s="25" t="s">
        <v>49</v>
      </c>
      <c r="F64" s="6">
        <v>638</v>
      </c>
      <c r="G64" s="6">
        <v>5</v>
      </c>
      <c r="H64" s="31">
        <f t="shared" si="6"/>
        <v>0.7836990595611285</v>
      </c>
      <c r="I64" s="6">
        <v>4</v>
      </c>
      <c r="J64" s="32">
        <v>0</v>
      </c>
      <c r="K64" s="33">
        <f t="shared" si="7"/>
        <v>0</v>
      </c>
      <c r="L64" s="42"/>
      <c r="M64" s="27"/>
      <c r="N64" s="27"/>
      <c r="O64" s="27"/>
      <c r="P64" s="27"/>
      <c r="Q64" s="27"/>
    </row>
    <row r="65" spans="4:17" ht="15">
      <c r="D65" s="27"/>
      <c r="E65" s="25" t="s">
        <v>50</v>
      </c>
      <c r="F65" s="6">
        <v>492</v>
      </c>
      <c r="G65" s="6">
        <v>7</v>
      </c>
      <c r="H65" s="31">
        <f t="shared" si="6"/>
        <v>1.4227642276422765</v>
      </c>
      <c r="I65" s="6">
        <v>6</v>
      </c>
      <c r="J65" s="32">
        <v>0</v>
      </c>
      <c r="K65" s="33">
        <f t="shared" si="7"/>
        <v>0</v>
      </c>
      <c r="L65" s="42"/>
      <c r="M65" s="27"/>
      <c r="N65" s="27"/>
      <c r="O65" s="27"/>
      <c r="P65" s="27"/>
      <c r="Q65" s="27"/>
    </row>
    <row r="66" spans="4:17" ht="15">
      <c r="D66" s="27"/>
      <c r="E66" s="25" t="s">
        <v>51</v>
      </c>
      <c r="F66" s="30">
        <v>1871</v>
      </c>
      <c r="G66" s="6">
        <v>13</v>
      </c>
      <c r="H66" s="31">
        <f t="shared" si="6"/>
        <v>0.694815606627472</v>
      </c>
      <c r="I66" s="6">
        <v>10</v>
      </c>
      <c r="J66" s="32">
        <v>1</v>
      </c>
      <c r="K66" s="33">
        <f t="shared" si="7"/>
        <v>0.05344735435595938</v>
      </c>
      <c r="L66" s="42"/>
      <c r="M66" s="27"/>
      <c r="N66" s="27"/>
      <c r="O66" s="27"/>
      <c r="P66" s="27"/>
      <c r="Q66" s="27"/>
    </row>
    <row r="67" spans="4:17" ht="15">
      <c r="D67" s="27"/>
      <c r="E67" s="25" t="s">
        <v>52</v>
      </c>
      <c r="F67" s="6">
        <v>413</v>
      </c>
      <c r="G67" s="6">
        <v>4</v>
      </c>
      <c r="H67" s="31">
        <f t="shared" si="6"/>
        <v>0.9685230024213075</v>
      </c>
      <c r="I67" s="6">
        <v>3</v>
      </c>
      <c r="J67" s="32">
        <v>0</v>
      </c>
      <c r="K67" s="33">
        <f t="shared" si="7"/>
        <v>0</v>
      </c>
      <c r="L67" s="42"/>
      <c r="M67" s="27"/>
      <c r="N67" s="27"/>
      <c r="O67" s="27"/>
      <c r="P67" s="27"/>
      <c r="Q67" s="27"/>
    </row>
    <row r="68" spans="4:17" ht="15">
      <c r="D68" s="27"/>
      <c r="E68" s="25" t="s">
        <v>53</v>
      </c>
      <c r="F68" s="6">
        <v>382</v>
      </c>
      <c r="G68" s="6">
        <v>1</v>
      </c>
      <c r="H68" s="31">
        <f t="shared" si="6"/>
        <v>0.2617801047120419</v>
      </c>
      <c r="I68" s="6">
        <v>1</v>
      </c>
      <c r="J68" s="32">
        <v>0</v>
      </c>
      <c r="K68" s="33">
        <f t="shared" si="7"/>
        <v>0</v>
      </c>
      <c r="L68" s="42"/>
      <c r="M68" s="27"/>
      <c r="N68" s="27"/>
      <c r="O68" s="27"/>
      <c r="P68" s="27"/>
      <c r="Q68" s="27"/>
    </row>
    <row r="69" spans="4:17" ht="15">
      <c r="D69" s="27"/>
      <c r="E69" s="25" t="s">
        <v>54</v>
      </c>
      <c r="F69" s="30">
        <v>2547</v>
      </c>
      <c r="G69" s="6">
        <v>26</v>
      </c>
      <c r="H69" s="31">
        <f t="shared" si="6"/>
        <v>1.0208087946603848</v>
      </c>
      <c r="I69" s="6">
        <v>19</v>
      </c>
      <c r="J69" s="32">
        <v>0</v>
      </c>
      <c r="K69" s="33">
        <f t="shared" si="7"/>
        <v>0</v>
      </c>
      <c r="L69" s="42"/>
      <c r="M69" s="27"/>
      <c r="N69" s="27"/>
      <c r="O69" s="27"/>
      <c r="P69" s="27"/>
      <c r="Q69" s="27"/>
    </row>
    <row r="70" spans="4:17" ht="15">
      <c r="D70" s="27"/>
      <c r="E70" s="25" t="s">
        <v>55</v>
      </c>
      <c r="F70" s="30">
        <v>2074</v>
      </c>
      <c r="G70" s="6">
        <v>25</v>
      </c>
      <c r="H70" s="31">
        <f t="shared" si="6"/>
        <v>1.2054001928640308</v>
      </c>
      <c r="I70" s="6">
        <v>21</v>
      </c>
      <c r="J70" s="32">
        <v>1</v>
      </c>
      <c r="K70" s="33">
        <f t="shared" si="7"/>
        <v>0.048216007714561235</v>
      </c>
      <c r="L70" s="42"/>
      <c r="M70" s="27"/>
      <c r="N70" s="27"/>
      <c r="O70" s="27"/>
      <c r="P70" s="27"/>
      <c r="Q70" s="27"/>
    </row>
    <row r="71" spans="4:17" ht="15">
      <c r="D71" s="27"/>
      <c r="E71" s="25" t="s">
        <v>56</v>
      </c>
      <c r="F71" s="6">
        <v>375</v>
      </c>
      <c r="G71" s="6">
        <v>2</v>
      </c>
      <c r="H71" s="31">
        <f t="shared" si="6"/>
        <v>0.5333333333333333</v>
      </c>
      <c r="I71" s="6">
        <v>2</v>
      </c>
      <c r="J71" s="32">
        <v>0</v>
      </c>
      <c r="K71" s="33">
        <f t="shared" si="7"/>
        <v>0</v>
      </c>
      <c r="L71" s="42"/>
      <c r="M71" s="27"/>
      <c r="N71" s="27"/>
      <c r="O71" s="27"/>
      <c r="P71" s="27"/>
      <c r="Q71" s="27"/>
    </row>
    <row r="72" spans="4:17" ht="15">
      <c r="D72" s="27"/>
      <c r="E72" s="25" t="s">
        <v>57</v>
      </c>
      <c r="F72" s="30">
        <v>14632</v>
      </c>
      <c r="G72" s="6">
        <v>158</v>
      </c>
      <c r="H72" s="31">
        <f t="shared" si="6"/>
        <v>1.0798250410060142</v>
      </c>
      <c r="I72" s="6">
        <v>122</v>
      </c>
      <c r="J72" s="32">
        <v>5</v>
      </c>
      <c r="K72" s="33">
        <f t="shared" si="7"/>
        <v>0.03417167851284855</v>
      </c>
      <c r="L72" s="42"/>
      <c r="M72" s="27"/>
      <c r="N72" s="27"/>
      <c r="O72" s="27"/>
      <c r="P72" s="27"/>
      <c r="Q72" s="27"/>
    </row>
    <row r="73" spans="4:17" ht="15">
      <c r="D73" s="27"/>
      <c r="E73" s="25" t="s">
        <v>58</v>
      </c>
      <c r="F73" s="6">
        <v>507</v>
      </c>
      <c r="G73" s="6">
        <v>7</v>
      </c>
      <c r="H73" s="31">
        <f t="shared" si="6"/>
        <v>1.3806706114398422</v>
      </c>
      <c r="I73" s="6">
        <v>5</v>
      </c>
      <c r="J73" s="32">
        <v>1</v>
      </c>
      <c r="K73" s="33">
        <f t="shared" si="7"/>
        <v>0.19723865877712032</v>
      </c>
      <c r="L73" s="42"/>
      <c r="M73" s="27"/>
      <c r="N73" s="27"/>
      <c r="O73" s="27"/>
      <c r="P73" s="27"/>
      <c r="Q73" s="27"/>
    </row>
    <row r="74" spans="4:17" ht="15">
      <c r="D74" s="27"/>
      <c r="E74" s="26" t="s">
        <v>59</v>
      </c>
      <c r="F74" s="37">
        <f>SUM(F57:F73)</f>
        <v>32559</v>
      </c>
      <c r="G74" s="37">
        <f>SUM(G57:G73)</f>
        <v>321</v>
      </c>
      <c r="H74" s="38">
        <f t="shared" si="6"/>
        <v>0.9859025154335207</v>
      </c>
      <c r="I74" s="37">
        <f>SUM(I57:I73)</f>
        <v>251</v>
      </c>
      <c r="J74" s="37">
        <f>SUM(J57:J73)</f>
        <v>9</v>
      </c>
      <c r="K74" s="39">
        <f>100*J74/F74</f>
        <v>0.027642126600939832</v>
      </c>
      <c r="L74" s="40"/>
      <c r="M74" s="27"/>
      <c r="N74" s="27"/>
      <c r="O74" s="27"/>
      <c r="P74" s="27"/>
      <c r="Q74" s="27"/>
    </row>
    <row r="75" spans="4:17" ht="1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4:17" ht="1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4:17" ht="1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4:17" ht="15"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4:17" ht="15"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4:17" ht="15"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7"/>
  <sheetViews>
    <sheetView tabSelected="1" zoomScale="150" zoomScaleNormal="150" workbookViewId="0" topLeftCell="A64">
      <selection activeCell="H75" sqref="H75"/>
    </sheetView>
  </sheetViews>
  <sheetFormatPr defaultColWidth="9.00390625" defaultRowHeight="13.5"/>
  <cols>
    <col min="1" max="1" width="5.50390625" style="2" customWidth="1"/>
    <col min="2" max="2" width="12.625" style="2" customWidth="1"/>
    <col min="3" max="3" width="11.25390625" style="0" customWidth="1"/>
    <col min="4" max="4" width="11.125" style="0" customWidth="1"/>
    <col min="5" max="5" width="10.625" style="3" customWidth="1"/>
    <col min="6" max="6" width="11.75390625" style="0" customWidth="1"/>
    <col min="7" max="7" width="11.125" style="0" customWidth="1"/>
    <col min="8" max="8" width="9.00390625" style="1" customWidth="1"/>
  </cols>
  <sheetData>
    <row r="2" spans="1:9" ht="15">
      <c r="A2" s="35"/>
      <c r="B2" s="21" t="s">
        <v>60</v>
      </c>
      <c r="C2" s="18" t="s">
        <v>61</v>
      </c>
      <c r="D2" s="18" t="s">
        <v>62</v>
      </c>
      <c r="E2" s="22" t="s">
        <v>63</v>
      </c>
      <c r="F2" s="18" t="s">
        <v>64</v>
      </c>
      <c r="G2" s="18" t="s">
        <v>65</v>
      </c>
      <c r="H2" s="23" t="s">
        <v>66</v>
      </c>
      <c r="I2" s="54" t="s">
        <v>88</v>
      </c>
    </row>
    <row r="3" spans="1:11" ht="15">
      <c r="A3" s="35" t="s">
        <v>84</v>
      </c>
      <c r="B3" s="25" t="s">
        <v>0</v>
      </c>
      <c r="C3" s="30">
        <v>2221</v>
      </c>
      <c r="D3" s="6">
        <v>8</v>
      </c>
      <c r="E3" s="31">
        <f>100*D3/C3</f>
        <v>0.360198108959928</v>
      </c>
      <c r="F3" s="6">
        <v>8</v>
      </c>
      <c r="G3" s="32">
        <v>2</v>
      </c>
      <c r="H3" s="33">
        <f>100*G3/C3</f>
        <v>0.090049527239982</v>
      </c>
      <c r="I3" s="55">
        <f>G3*H3</f>
        <v>0.180099054479964</v>
      </c>
      <c r="J3" s="57"/>
      <c r="K3" s="5"/>
    </row>
    <row r="4" spans="1:11" ht="15">
      <c r="A4" s="35"/>
      <c r="B4" s="25" t="s">
        <v>1</v>
      </c>
      <c r="C4" s="30">
        <v>3249</v>
      </c>
      <c r="D4" s="6">
        <v>26</v>
      </c>
      <c r="E4" s="31">
        <f aca="true" t="shared" si="0" ref="E4:E16">100*D4/C4</f>
        <v>0.8002462296091105</v>
      </c>
      <c r="F4" s="6">
        <v>23</v>
      </c>
      <c r="G4" s="32">
        <v>2</v>
      </c>
      <c r="H4" s="33">
        <f aca="true" t="shared" si="1" ref="H4:H15">100*G4/C4</f>
        <v>0.061557402277623886</v>
      </c>
      <c r="I4" s="55">
        <f aca="true" t="shared" si="2" ref="I4:I15">G4*H4</f>
        <v>0.12311480455524777</v>
      </c>
      <c r="J4" s="57"/>
      <c r="K4" s="5"/>
    </row>
    <row r="5" spans="1:10" ht="15">
      <c r="A5" s="35"/>
      <c r="B5" s="25" t="s">
        <v>2</v>
      </c>
      <c r="C5" s="6">
        <v>943</v>
      </c>
      <c r="D5" s="6">
        <v>6</v>
      </c>
      <c r="E5" s="31">
        <f t="shared" si="0"/>
        <v>0.6362672322375398</v>
      </c>
      <c r="F5" s="6">
        <v>6</v>
      </c>
      <c r="G5" s="32">
        <v>0</v>
      </c>
      <c r="H5" s="33">
        <f t="shared" si="1"/>
        <v>0</v>
      </c>
      <c r="I5" s="55">
        <f t="shared" si="2"/>
        <v>0</v>
      </c>
      <c r="J5" s="53"/>
    </row>
    <row r="6" spans="1:11" ht="15">
      <c r="A6" s="35"/>
      <c r="B6" s="25" t="s">
        <v>3</v>
      </c>
      <c r="C6" s="30">
        <v>10789</v>
      </c>
      <c r="D6" s="6">
        <v>52</v>
      </c>
      <c r="E6" s="31">
        <f t="shared" si="0"/>
        <v>0.4819723792751877</v>
      </c>
      <c r="F6" s="6">
        <v>48</v>
      </c>
      <c r="G6" s="32">
        <v>2</v>
      </c>
      <c r="H6" s="33">
        <f t="shared" si="1"/>
        <v>0.018537399202891835</v>
      </c>
      <c r="I6" s="55">
        <f t="shared" si="2"/>
        <v>0.03707479840578367</v>
      </c>
      <c r="J6" s="56"/>
      <c r="K6" s="5"/>
    </row>
    <row r="7" spans="1:11" ht="15">
      <c r="A7" s="35"/>
      <c r="B7" s="25" t="s">
        <v>4</v>
      </c>
      <c r="C7" s="30">
        <v>10606</v>
      </c>
      <c r="D7" s="6">
        <v>50</v>
      </c>
      <c r="E7" s="31">
        <f t="shared" si="0"/>
        <v>0.47143126532151614</v>
      </c>
      <c r="F7" s="6">
        <v>44</v>
      </c>
      <c r="G7" s="32">
        <v>2</v>
      </c>
      <c r="H7" s="33">
        <f t="shared" si="1"/>
        <v>0.018857250612860643</v>
      </c>
      <c r="I7" s="55">
        <f t="shared" si="2"/>
        <v>0.037714501225721286</v>
      </c>
      <c r="J7" s="56"/>
      <c r="K7" s="5"/>
    </row>
    <row r="8" spans="1:11" ht="15">
      <c r="A8" s="35"/>
      <c r="B8" s="25" t="s">
        <v>5</v>
      </c>
      <c r="C8" s="30">
        <v>6327</v>
      </c>
      <c r="D8" s="6">
        <v>32</v>
      </c>
      <c r="E8" s="31">
        <f t="shared" si="0"/>
        <v>0.5057689268215584</v>
      </c>
      <c r="F8" s="6">
        <v>25</v>
      </c>
      <c r="G8" s="32">
        <v>3</v>
      </c>
      <c r="H8" s="33">
        <f t="shared" si="1"/>
        <v>0.0474158368895211</v>
      </c>
      <c r="I8" s="55">
        <f t="shared" si="2"/>
        <v>0.14224751066856328</v>
      </c>
      <c r="J8" s="57"/>
      <c r="K8" s="5"/>
    </row>
    <row r="9" spans="1:10" ht="15">
      <c r="A9" s="35"/>
      <c r="B9" s="25" t="s">
        <v>6</v>
      </c>
      <c r="C9" s="6">
        <v>838</v>
      </c>
      <c r="D9" s="6">
        <v>5</v>
      </c>
      <c r="E9" s="31">
        <f t="shared" si="0"/>
        <v>0.5966587112171837</v>
      </c>
      <c r="F9" s="6">
        <v>4</v>
      </c>
      <c r="G9" s="32">
        <v>0</v>
      </c>
      <c r="H9" s="33">
        <f t="shared" si="1"/>
        <v>0</v>
      </c>
      <c r="I9" s="55">
        <f t="shared" si="2"/>
        <v>0</v>
      </c>
      <c r="J9" s="53"/>
    </row>
    <row r="10" spans="1:11" ht="15">
      <c r="A10" s="35"/>
      <c r="B10" s="25" t="s">
        <v>7</v>
      </c>
      <c r="C10" s="30">
        <v>1153</v>
      </c>
      <c r="D10" s="6">
        <v>7</v>
      </c>
      <c r="E10" s="31">
        <f t="shared" si="0"/>
        <v>0.6071118820468343</v>
      </c>
      <c r="F10" s="6">
        <v>6</v>
      </c>
      <c r="G10" s="32">
        <v>0</v>
      </c>
      <c r="H10" s="33">
        <f t="shared" si="1"/>
        <v>0</v>
      </c>
      <c r="I10" s="55">
        <f t="shared" si="2"/>
        <v>0</v>
      </c>
      <c r="J10" s="53"/>
      <c r="K10" s="5"/>
    </row>
    <row r="11" spans="1:11" ht="15">
      <c r="A11" s="35"/>
      <c r="B11" s="25" t="s">
        <v>8</v>
      </c>
      <c r="C11" s="30">
        <v>2302</v>
      </c>
      <c r="D11" s="6">
        <v>13</v>
      </c>
      <c r="E11" s="31">
        <f t="shared" si="0"/>
        <v>0.5647263249348393</v>
      </c>
      <c r="F11" s="6">
        <v>12</v>
      </c>
      <c r="G11" s="32">
        <v>1</v>
      </c>
      <c r="H11" s="33">
        <f t="shared" si="1"/>
        <v>0.043440486533449174</v>
      </c>
      <c r="I11" s="55">
        <f t="shared" si="2"/>
        <v>0.043440486533449174</v>
      </c>
      <c r="J11" s="56"/>
      <c r="K11" s="5"/>
    </row>
    <row r="12" spans="1:10" ht="15">
      <c r="A12" s="35"/>
      <c r="B12" s="25" t="s">
        <v>9</v>
      </c>
      <c r="C12" s="6">
        <v>280</v>
      </c>
      <c r="D12" s="6">
        <v>4</v>
      </c>
      <c r="E12" s="31">
        <f t="shared" si="0"/>
        <v>1.4285714285714286</v>
      </c>
      <c r="F12" s="6">
        <v>4</v>
      </c>
      <c r="G12" s="32">
        <v>1</v>
      </c>
      <c r="H12" s="33">
        <f t="shared" si="1"/>
        <v>0.35714285714285715</v>
      </c>
      <c r="I12" s="55">
        <f t="shared" si="2"/>
        <v>0.35714285714285715</v>
      </c>
      <c r="J12" s="58"/>
    </row>
    <row r="13" spans="1:11" ht="15">
      <c r="A13" s="35"/>
      <c r="B13" s="25" t="s">
        <v>10</v>
      </c>
      <c r="C13" s="30">
        <v>1973</v>
      </c>
      <c r="D13" s="6">
        <v>14</v>
      </c>
      <c r="E13" s="31">
        <f t="shared" si="0"/>
        <v>0.7095793208312214</v>
      </c>
      <c r="F13" s="6">
        <v>12</v>
      </c>
      <c r="G13" s="32">
        <v>1</v>
      </c>
      <c r="H13" s="33">
        <f t="shared" si="1"/>
        <v>0.05068423720223011</v>
      </c>
      <c r="I13" s="55">
        <f t="shared" si="2"/>
        <v>0.05068423720223011</v>
      </c>
      <c r="J13" s="56"/>
      <c r="K13" s="5"/>
    </row>
    <row r="14" spans="1:10" ht="15">
      <c r="A14" s="35"/>
      <c r="B14" s="25" t="s">
        <v>11</v>
      </c>
      <c r="C14" s="6">
        <v>949</v>
      </c>
      <c r="D14" s="6">
        <v>3</v>
      </c>
      <c r="E14" s="31">
        <f t="shared" si="0"/>
        <v>0.31612223393045313</v>
      </c>
      <c r="F14" s="6">
        <v>2</v>
      </c>
      <c r="G14" s="32">
        <v>0</v>
      </c>
      <c r="H14" s="33">
        <f t="shared" si="1"/>
        <v>0</v>
      </c>
      <c r="I14" s="55">
        <f t="shared" si="2"/>
        <v>0</v>
      </c>
      <c r="J14" s="53"/>
    </row>
    <row r="15" spans="1:10" ht="15">
      <c r="A15" s="35"/>
      <c r="B15" s="25" t="s">
        <v>12</v>
      </c>
      <c r="C15" s="6">
        <v>183</v>
      </c>
      <c r="D15" s="6">
        <v>1</v>
      </c>
      <c r="E15" s="31">
        <f t="shared" si="0"/>
        <v>0.546448087431694</v>
      </c>
      <c r="F15" s="6">
        <v>1</v>
      </c>
      <c r="G15" s="32">
        <v>0</v>
      </c>
      <c r="H15" s="33">
        <f t="shared" si="1"/>
        <v>0</v>
      </c>
      <c r="I15" s="55">
        <f t="shared" si="2"/>
        <v>0</v>
      </c>
      <c r="J15" s="53"/>
    </row>
    <row r="16" spans="1:9" ht="15">
      <c r="A16" s="35"/>
      <c r="B16" s="26" t="s">
        <v>59</v>
      </c>
      <c r="C16" s="37">
        <f>SUM(C3:C15)</f>
        <v>41813</v>
      </c>
      <c r="D16" s="37">
        <f>SUM(D3:D15)</f>
        <v>221</v>
      </c>
      <c r="E16" s="38">
        <f t="shared" si="0"/>
        <v>0.5285437543347763</v>
      </c>
      <c r="F16" s="37">
        <f>SUM(F3:F15)</f>
        <v>195</v>
      </c>
      <c r="G16" s="37">
        <f>SUM(G3:G15)</f>
        <v>14</v>
      </c>
      <c r="H16" s="44">
        <f>100*G16/C16</f>
        <v>0.033482409776863654</v>
      </c>
      <c r="I16" s="27"/>
    </row>
    <row r="17" spans="1:9" s="4" customFormat="1" ht="15">
      <c r="A17" s="45"/>
      <c r="B17" s="45"/>
      <c r="C17" s="46"/>
      <c r="D17" s="46"/>
      <c r="E17" s="47"/>
      <c r="F17" s="46"/>
      <c r="G17" s="46"/>
      <c r="H17" s="42"/>
      <c r="I17" s="11"/>
    </row>
    <row r="18" spans="1:9" ht="15">
      <c r="A18" s="35"/>
      <c r="B18" s="21" t="s">
        <v>60</v>
      </c>
      <c r="C18" s="18" t="s">
        <v>61</v>
      </c>
      <c r="D18" s="18" t="s">
        <v>62</v>
      </c>
      <c r="E18" s="22" t="s">
        <v>63</v>
      </c>
      <c r="F18" s="18" t="s">
        <v>64</v>
      </c>
      <c r="G18" s="18" t="s">
        <v>65</v>
      </c>
      <c r="H18" s="23" t="s">
        <v>66</v>
      </c>
      <c r="I18" s="54" t="s">
        <v>88</v>
      </c>
    </row>
    <row r="19" spans="1:11" ht="15">
      <c r="A19" s="35" t="s">
        <v>85</v>
      </c>
      <c r="B19" s="25" t="s">
        <v>13</v>
      </c>
      <c r="C19" s="30">
        <v>47336</v>
      </c>
      <c r="D19" s="6">
        <v>283</v>
      </c>
      <c r="E19" s="31">
        <f aca="true" t="shared" si="3" ref="E19:E31">100*D19/C19</f>
        <v>0.5978536420483354</v>
      </c>
      <c r="F19" s="6">
        <v>266</v>
      </c>
      <c r="G19" s="32">
        <v>12</v>
      </c>
      <c r="H19" s="33">
        <f aca="true" t="shared" si="4" ref="H19:H31">100*G19/C19</f>
        <v>0.02535068446848065</v>
      </c>
      <c r="I19" s="55">
        <f aca="true" t="shared" si="5" ref="I19:I30">G19*H19</f>
        <v>0.30420821362176775</v>
      </c>
      <c r="J19" s="58"/>
      <c r="K19" s="5"/>
    </row>
    <row r="20" spans="1:11" ht="15">
      <c r="A20" s="35"/>
      <c r="B20" s="25" t="s">
        <v>14</v>
      </c>
      <c r="C20" s="30">
        <v>8846</v>
      </c>
      <c r="D20" s="6">
        <v>55</v>
      </c>
      <c r="E20" s="31">
        <f t="shared" si="3"/>
        <v>0.6217499434772779</v>
      </c>
      <c r="F20" s="6">
        <v>52</v>
      </c>
      <c r="G20" s="32">
        <v>5</v>
      </c>
      <c r="H20" s="33">
        <f t="shared" si="4"/>
        <v>0.05652272213429799</v>
      </c>
      <c r="I20" s="55">
        <f t="shared" si="5"/>
        <v>0.28261361067148993</v>
      </c>
      <c r="J20" s="57"/>
      <c r="K20" s="5"/>
    </row>
    <row r="21" spans="1:11" ht="15">
      <c r="A21" s="35"/>
      <c r="B21" s="25" t="s">
        <v>15</v>
      </c>
      <c r="C21" s="30">
        <v>5233</v>
      </c>
      <c r="D21" s="6">
        <v>29</v>
      </c>
      <c r="E21" s="31">
        <f t="shared" si="3"/>
        <v>0.5541754251863176</v>
      </c>
      <c r="F21" s="6">
        <v>28</v>
      </c>
      <c r="G21" s="32">
        <v>3</v>
      </c>
      <c r="H21" s="33">
        <f t="shared" si="4"/>
        <v>0.05732849226065354</v>
      </c>
      <c r="I21" s="55">
        <f t="shared" si="5"/>
        <v>0.17198547678196063</v>
      </c>
      <c r="J21" s="57"/>
      <c r="K21" s="5"/>
    </row>
    <row r="22" spans="1:11" ht="15">
      <c r="A22" s="35"/>
      <c r="B22" s="25" t="s">
        <v>16</v>
      </c>
      <c r="C22" s="30">
        <v>1372</v>
      </c>
      <c r="D22" s="6">
        <v>7</v>
      </c>
      <c r="E22" s="31">
        <f t="shared" si="3"/>
        <v>0.5102040816326531</v>
      </c>
      <c r="F22" s="6">
        <v>7</v>
      </c>
      <c r="G22" s="32">
        <v>2</v>
      </c>
      <c r="H22" s="33">
        <f t="shared" si="4"/>
        <v>0.1457725947521866</v>
      </c>
      <c r="I22" s="55">
        <f t="shared" si="5"/>
        <v>0.2915451895043732</v>
      </c>
      <c r="J22" s="57"/>
      <c r="K22" s="5"/>
    </row>
    <row r="23" spans="1:11" ht="15">
      <c r="A23" s="35"/>
      <c r="B23" s="25" t="s">
        <v>17</v>
      </c>
      <c r="C23" s="30">
        <v>53962</v>
      </c>
      <c r="D23" s="6">
        <v>458</v>
      </c>
      <c r="E23" s="31">
        <f t="shared" si="3"/>
        <v>0.8487454134390867</v>
      </c>
      <c r="F23" s="6">
        <v>398</v>
      </c>
      <c r="G23" s="32">
        <v>23</v>
      </c>
      <c r="H23" s="33">
        <f t="shared" si="4"/>
        <v>0.042622586264408284</v>
      </c>
      <c r="I23" s="55">
        <f t="shared" si="5"/>
        <v>0.9803194840813906</v>
      </c>
      <c r="J23" s="59"/>
      <c r="K23" s="5"/>
    </row>
    <row r="24" spans="1:11" ht="15">
      <c r="A24" s="35"/>
      <c r="B24" s="25" t="s">
        <v>18</v>
      </c>
      <c r="C24" s="30">
        <v>1857</v>
      </c>
      <c r="D24" s="6">
        <v>14</v>
      </c>
      <c r="E24" s="31">
        <f t="shared" si="3"/>
        <v>0.7539041464728056</v>
      </c>
      <c r="F24" s="6">
        <v>11</v>
      </c>
      <c r="G24" s="32">
        <v>0</v>
      </c>
      <c r="H24" s="33">
        <f t="shared" si="4"/>
        <v>0</v>
      </c>
      <c r="I24" s="55">
        <f t="shared" si="5"/>
        <v>0</v>
      </c>
      <c r="K24" s="5"/>
    </row>
    <row r="25" spans="1:11" ht="15">
      <c r="A25" s="35"/>
      <c r="B25" s="25" t="s">
        <v>19</v>
      </c>
      <c r="C25" s="30">
        <v>1429</v>
      </c>
      <c r="D25" s="6">
        <v>15</v>
      </c>
      <c r="E25" s="31">
        <f t="shared" si="3"/>
        <v>1.0496850944716585</v>
      </c>
      <c r="F25" s="6">
        <v>13</v>
      </c>
      <c r="G25" s="32">
        <v>0</v>
      </c>
      <c r="H25" s="33">
        <f t="shared" si="4"/>
        <v>0</v>
      </c>
      <c r="I25" s="55">
        <f t="shared" si="5"/>
        <v>0</v>
      </c>
      <c r="K25" s="5"/>
    </row>
    <row r="26" spans="1:9" ht="15">
      <c r="A26" s="35"/>
      <c r="B26" s="25" t="s">
        <v>20</v>
      </c>
      <c r="C26" s="6">
        <v>878</v>
      </c>
      <c r="D26" s="6">
        <v>7</v>
      </c>
      <c r="E26" s="31">
        <f t="shared" si="3"/>
        <v>0.7972665148063781</v>
      </c>
      <c r="F26" s="6">
        <v>6</v>
      </c>
      <c r="G26" s="32">
        <v>0</v>
      </c>
      <c r="H26" s="33">
        <f t="shared" si="4"/>
        <v>0</v>
      </c>
      <c r="I26" s="55">
        <f t="shared" si="5"/>
        <v>0</v>
      </c>
    </row>
    <row r="27" spans="1:11" ht="15">
      <c r="A27" s="35"/>
      <c r="B27" s="25" t="s">
        <v>21</v>
      </c>
      <c r="C27" s="30">
        <v>10805</v>
      </c>
      <c r="D27" s="6">
        <v>61</v>
      </c>
      <c r="E27" s="31">
        <f t="shared" si="3"/>
        <v>0.5645534474780194</v>
      </c>
      <c r="F27" s="6">
        <v>58</v>
      </c>
      <c r="G27" s="32">
        <v>6</v>
      </c>
      <c r="H27" s="33">
        <f t="shared" si="4"/>
        <v>0.055529847292919945</v>
      </c>
      <c r="I27" s="55">
        <f t="shared" si="5"/>
        <v>0.3331790837575197</v>
      </c>
      <c r="J27" s="58"/>
      <c r="K27" s="5"/>
    </row>
    <row r="28" spans="1:11" ht="15">
      <c r="A28" s="35"/>
      <c r="B28" s="25" t="s">
        <v>22</v>
      </c>
      <c r="C28" s="30">
        <v>3618</v>
      </c>
      <c r="D28" s="6">
        <v>30</v>
      </c>
      <c r="E28" s="31">
        <f t="shared" si="3"/>
        <v>0.8291873963515755</v>
      </c>
      <c r="F28" s="6">
        <v>26</v>
      </c>
      <c r="G28" s="32">
        <v>1</v>
      </c>
      <c r="H28" s="33">
        <f t="shared" si="4"/>
        <v>0.027639579878385848</v>
      </c>
      <c r="I28" s="55">
        <f t="shared" si="5"/>
        <v>0.027639579878385848</v>
      </c>
      <c r="J28" s="56"/>
      <c r="K28" s="5"/>
    </row>
    <row r="29" spans="1:11" ht="15">
      <c r="A29" s="35"/>
      <c r="B29" s="25" t="s">
        <v>23</v>
      </c>
      <c r="C29" s="30">
        <v>1156</v>
      </c>
      <c r="D29" s="6">
        <v>5</v>
      </c>
      <c r="E29" s="31">
        <f t="shared" si="3"/>
        <v>0.43252595155709345</v>
      </c>
      <c r="F29" s="6">
        <v>5</v>
      </c>
      <c r="G29" s="32">
        <v>1</v>
      </c>
      <c r="H29" s="33">
        <f t="shared" si="4"/>
        <v>0.08650519031141868</v>
      </c>
      <c r="I29" s="55">
        <f t="shared" si="5"/>
        <v>0.08650519031141868</v>
      </c>
      <c r="J29" s="56"/>
      <c r="K29" s="5"/>
    </row>
    <row r="30" spans="1:11" ht="15">
      <c r="A30" s="35"/>
      <c r="B30" s="25" t="s">
        <v>24</v>
      </c>
      <c r="C30" s="30">
        <v>2717</v>
      </c>
      <c r="D30" s="6">
        <v>22</v>
      </c>
      <c r="E30" s="31">
        <f t="shared" si="3"/>
        <v>0.8097165991902834</v>
      </c>
      <c r="F30" s="6">
        <v>21</v>
      </c>
      <c r="G30" s="32">
        <v>1</v>
      </c>
      <c r="H30" s="33">
        <f t="shared" si="4"/>
        <v>0.0368052999631947</v>
      </c>
      <c r="I30" s="55">
        <f t="shared" si="5"/>
        <v>0.0368052999631947</v>
      </c>
      <c r="J30" s="56"/>
      <c r="K30" s="5"/>
    </row>
    <row r="31" spans="1:9" ht="15">
      <c r="A31" s="35"/>
      <c r="B31" s="26" t="s">
        <v>59</v>
      </c>
      <c r="C31" s="37">
        <f>SUM(C19:C30)</f>
        <v>139209</v>
      </c>
      <c r="D31" s="37">
        <f>SUM(D19:D30)</f>
        <v>986</v>
      </c>
      <c r="E31" s="38">
        <f t="shared" si="3"/>
        <v>0.7082875388803885</v>
      </c>
      <c r="F31" s="37">
        <f>SUM(F19:F30)</f>
        <v>891</v>
      </c>
      <c r="G31" s="37">
        <f>SUM(G19:G30)</f>
        <v>54</v>
      </c>
      <c r="H31" s="44">
        <f t="shared" si="4"/>
        <v>0.03879059543563994</v>
      </c>
      <c r="I31" s="27"/>
    </row>
    <row r="32" spans="1:9" s="4" customFormat="1" ht="15">
      <c r="A32" s="45"/>
      <c r="B32" s="45"/>
      <c r="C32" s="46"/>
      <c r="D32" s="46"/>
      <c r="E32" s="47"/>
      <c r="F32" s="46"/>
      <c r="G32" s="46"/>
      <c r="H32" s="42"/>
      <c r="I32" s="11"/>
    </row>
    <row r="33" spans="1:9" ht="15">
      <c r="A33" s="35"/>
      <c r="B33" s="21" t="s">
        <v>60</v>
      </c>
      <c r="C33" s="18" t="s">
        <v>61</v>
      </c>
      <c r="D33" s="18" t="s">
        <v>62</v>
      </c>
      <c r="E33" s="22" t="s">
        <v>63</v>
      </c>
      <c r="F33" s="18" t="s">
        <v>64</v>
      </c>
      <c r="G33" s="18" t="s">
        <v>65</v>
      </c>
      <c r="H33" s="23" t="s">
        <v>66</v>
      </c>
      <c r="I33" s="54" t="s">
        <v>88</v>
      </c>
    </row>
    <row r="34" spans="1:11" ht="15">
      <c r="A34" s="35" t="s">
        <v>86</v>
      </c>
      <c r="B34" s="25" t="s">
        <v>25</v>
      </c>
      <c r="C34" s="30">
        <v>47759</v>
      </c>
      <c r="D34" s="6">
        <v>429</v>
      </c>
      <c r="E34" s="31">
        <f aca="true" t="shared" si="6" ref="E34:E69">100*D34/C34</f>
        <v>0.8982600138193848</v>
      </c>
      <c r="F34" s="6">
        <v>364</v>
      </c>
      <c r="G34" s="32">
        <v>19</v>
      </c>
      <c r="H34" s="33">
        <f aca="true" t="shared" si="7" ref="H34:H69">100*G34/C34</f>
        <v>0.03978307753512427</v>
      </c>
      <c r="I34" s="55">
        <f aca="true" t="shared" si="8" ref="I34:I67">G34*H34</f>
        <v>0.7558784731673611</v>
      </c>
      <c r="J34" s="59"/>
      <c r="K34" s="5"/>
    </row>
    <row r="35" spans="1:11" ht="15">
      <c r="A35" s="35"/>
      <c r="B35" s="25" t="s">
        <v>26</v>
      </c>
      <c r="C35" s="30">
        <v>11532</v>
      </c>
      <c r="D35" s="6">
        <v>101</v>
      </c>
      <c r="E35" s="31">
        <f t="shared" si="6"/>
        <v>0.875823794658342</v>
      </c>
      <c r="F35" s="6">
        <v>96</v>
      </c>
      <c r="G35" s="32">
        <v>4</v>
      </c>
      <c r="H35" s="33">
        <f t="shared" si="7"/>
        <v>0.0346860908775581</v>
      </c>
      <c r="I35" s="55">
        <f t="shared" si="8"/>
        <v>0.1387443635102324</v>
      </c>
      <c r="J35" s="57"/>
      <c r="K35" s="5"/>
    </row>
    <row r="36" spans="1:11" ht="15">
      <c r="A36" s="35"/>
      <c r="B36" s="25" t="s">
        <v>27</v>
      </c>
      <c r="C36" s="30">
        <v>5046</v>
      </c>
      <c r="D36" s="6">
        <v>46</v>
      </c>
      <c r="E36" s="31">
        <f t="shared" si="6"/>
        <v>0.9116131589377725</v>
      </c>
      <c r="F36" s="6">
        <v>41</v>
      </c>
      <c r="G36" s="32">
        <v>0</v>
      </c>
      <c r="H36" s="33">
        <f t="shared" si="7"/>
        <v>0</v>
      </c>
      <c r="I36" s="55">
        <f t="shared" si="8"/>
        <v>0</v>
      </c>
      <c r="K36" s="5"/>
    </row>
    <row r="37" spans="1:11" ht="15">
      <c r="A37" s="35"/>
      <c r="B37" s="25" t="s">
        <v>28</v>
      </c>
      <c r="C37" s="30">
        <v>1947</v>
      </c>
      <c r="D37" s="6">
        <v>9</v>
      </c>
      <c r="E37" s="31">
        <f t="shared" si="6"/>
        <v>0.4622496147919877</v>
      </c>
      <c r="F37" s="6">
        <v>7</v>
      </c>
      <c r="G37" s="32">
        <v>0</v>
      </c>
      <c r="H37" s="33">
        <f t="shared" si="7"/>
        <v>0</v>
      </c>
      <c r="I37" s="55">
        <f t="shared" si="8"/>
        <v>0</v>
      </c>
      <c r="K37" s="5"/>
    </row>
    <row r="38" spans="1:11" ht="15">
      <c r="A38" s="35"/>
      <c r="B38" s="25" t="s">
        <v>29</v>
      </c>
      <c r="C38" s="30">
        <v>1105</v>
      </c>
      <c r="D38" s="6">
        <v>7</v>
      </c>
      <c r="E38" s="31">
        <f t="shared" si="6"/>
        <v>0.6334841628959276</v>
      </c>
      <c r="F38" s="6">
        <v>7</v>
      </c>
      <c r="G38" s="32">
        <v>0</v>
      </c>
      <c r="H38" s="33">
        <f t="shared" si="7"/>
        <v>0</v>
      </c>
      <c r="I38" s="55">
        <f t="shared" si="8"/>
        <v>0</v>
      </c>
      <c r="K38" s="5"/>
    </row>
    <row r="39" spans="1:9" ht="15">
      <c r="A39" s="35"/>
      <c r="B39" s="25" t="s">
        <v>30</v>
      </c>
      <c r="C39" s="6">
        <v>801</v>
      </c>
      <c r="D39" s="6">
        <v>2</v>
      </c>
      <c r="E39" s="31">
        <f t="shared" si="6"/>
        <v>0.24968789013732834</v>
      </c>
      <c r="F39" s="6">
        <v>2</v>
      </c>
      <c r="G39" s="32">
        <v>0</v>
      </c>
      <c r="H39" s="33">
        <f t="shared" si="7"/>
        <v>0</v>
      </c>
      <c r="I39" s="55">
        <f t="shared" si="8"/>
        <v>0</v>
      </c>
    </row>
    <row r="40" spans="1:11" ht="15">
      <c r="A40" s="35"/>
      <c r="B40" s="25" t="s">
        <v>31</v>
      </c>
      <c r="C40" s="30">
        <v>2452</v>
      </c>
      <c r="D40" s="6">
        <v>17</v>
      </c>
      <c r="E40" s="31">
        <f t="shared" si="6"/>
        <v>0.6933115823817292</v>
      </c>
      <c r="F40" s="6">
        <v>12</v>
      </c>
      <c r="G40" s="32">
        <v>0</v>
      </c>
      <c r="H40" s="33">
        <f t="shared" si="7"/>
        <v>0</v>
      </c>
      <c r="I40" s="55">
        <f t="shared" si="8"/>
        <v>0</v>
      </c>
      <c r="K40" s="5"/>
    </row>
    <row r="41" spans="1:11" ht="15">
      <c r="A41" s="35"/>
      <c r="B41" s="25" t="s">
        <v>32</v>
      </c>
      <c r="C41" s="30">
        <v>2078</v>
      </c>
      <c r="D41" s="6">
        <v>11</v>
      </c>
      <c r="E41" s="31">
        <f t="shared" si="6"/>
        <v>0.5293551491819056</v>
      </c>
      <c r="F41" s="6">
        <v>10</v>
      </c>
      <c r="G41" s="32">
        <v>1</v>
      </c>
      <c r="H41" s="33">
        <f t="shared" si="7"/>
        <v>0.04812319538017324</v>
      </c>
      <c r="I41" s="55">
        <f t="shared" si="8"/>
        <v>0.04812319538017324</v>
      </c>
      <c r="J41" s="56"/>
      <c r="K41" s="5"/>
    </row>
    <row r="42" spans="1:9" ht="15">
      <c r="A42" s="35"/>
      <c r="B42" s="25" t="s">
        <v>33</v>
      </c>
      <c r="C42" s="6">
        <v>774</v>
      </c>
      <c r="D42" s="6">
        <v>3</v>
      </c>
      <c r="E42" s="31">
        <f t="shared" si="6"/>
        <v>0.3875968992248062</v>
      </c>
      <c r="F42" s="6">
        <v>2</v>
      </c>
      <c r="G42" s="32">
        <v>0</v>
      </c>
      <c r="H42" s="33">
        <f t="shared" si="7"/>
        <v>0</v>
      </c>
      <c r="I42" s="55">
        <f t="shared" si="8"/>
        <v>0</v>
      </c>
    </row>
    <row r="43" spans="1:11" ht="15">
      <c r="A43" s="35"/>
      <c r="B43" s="25" t="s">
        <v>34</v>
      </c>
      <c r="C43" s="30">
        <v>1067</v>
      </c>
      <c r="D43" s="6">
        <v>12</v>
      </c>
      <c r="E43" s="31">
        <f t="shared" si="6"/>
        <v>1.1246485473289598</v>
      </c>
      <c r="F43" s="6">
        <v>10</v>
      </c>
      <c r="G43" s="32">
        <v>0</v>
      </c>
      <c r="H43" s="33">
        <f t="shared" si="7"/>
        <v>0</v>
      </c>
      <c r="I43" s="55">
        <f t="shared" si="8"/>
        <v>0</v>
      </c>
      <c r="K43" s="5"/>
    </row>
    <row r="44" spans="1:10" ht="15">
      <c r="A44" s="35"/>
      <c r="B44" s="25" t="s">
        <v>35</v>
      </c>
      <c r="C44" s="6">
        <v>824</v>
      </c>
      <c r="D44" s="6">
        <v>9</v>
      </c>
      <c r="E44" s="31">
        <f t="shared" si="6"/>
        <v>1.0922330097087378</v>
      </c>
      <c r="F44" s="6">
        <v>8</v>
      </c>
      <c r="G44" s="32">
        <v>1</v>
      </c>
      <c r="H44" s="33">
        <f t="shared" si="7"/>
        <v>0.12135922330097088</v>
      </c>
      <c r="I44" s="55">
        <f t="shared" si="8"/>
        <v>0.12135922330097088</v>
      </c>
      <c r="J44" s="57"/>
    </row>
    <row r="45" spans="1:11" ht="15">
      <c r="A45" s="35"/>
      <c r="B45" s="25" t="s">
        <v>36</v>
      </c>
      <c r="C45" s="30">
        <v>2256</v>
      </c>
      <c r="D45" s="6">
        <v>22</v>
      </c>
      <c r="E45" s="31">
        <f t="shared" si="6"/>
        <v>0.975177304964539</v>
      </c>
      <c r="F45" s="6">
        <v>22</v>
      </c>
      <c r="G45" s="32">
        <v>1</v>
      </c>
      <c r="H45" s="33">
        <f t="shared" si="7"/>
        <v>0.044326241134751775</v>
      </c>
      <c r="I45" s="55">
        <f t="shared" si="8"/>
        <v>0.044326241134751775</v>
      </c>
      <c r="J45" s="56"/>
      <c r="K45" s="5"/>
    </row>
    <row r="46" spans="1:11" ht="15">
      <c r="A46" s="35"/>
      <c r="B46" s="25" t="s">
        <v>37</v>
      </c>
      <c r="C46" s="30">
        <v>1210</v>
      </c>
      <c r="D46" s="6">
        <v>8</v>
      </c>
      <c r="E46" s="31">
        <f t="shared" si="6"/>
        <v>0.6611570247933884</v>
      </c>
      <c r="F46" s="6">
        <v>6</v>
      </c>
      <c r="G46" s="32">
        <v>0</v>
      </c>
      <c r="H46" s="33">
        <f t="shared" si="7"/>
        <v>0</v>
      </c>
      <c r="I46" s="55">
        <f t="shared" si="8"/>
        <v>0</v>
      </c>
      <c r="K46" s="5"/>
    </row>
    <row r="47" spans="1:9" ht="15">
      <c r="A47" s="35"/>
      <c r="B47" s="25" t="s">
        <v>38</v>
      </c>
      <c r="C47" s="6">
        <v>503</v>
      </c>
      <c r="D47" s="6">
        <v>3</v>
      </c>
      <c r="E47" s="31">
        <f t="shared" si="6"/>
        <v>0.5964214711729622</v>
      </c>
      <c r="F47" s="6">
        <v>1</v>
      </c>
      <c r="G47" s="32">
        <v>0</v>
      </c>
      <c r="H47" s="33">
        <f t="shared" si="7"/>
        <v>0</v>
      </c>
      <c r="I47" s="55">
        <f t="shared" si="8"/>
        <v>0</v>
      </c>
    </row>
    <row r="48" spans="1:11" ht="15">
      <c r="A48" s="35"/>
      <c r="B48" s="25" t="s">
        <v>39</v>
      </c>
      <c r="C48" s="30">
        <v>1317</v>
      </c>
      <c r="D48" s="6">
        <v>14</v>
      </c>
      <c r="E48" s="31">
        <f t="shared" si="6"/>
        <v>1.0630220197418374</v>
      </c>
      <c r="F48" s="6">
        <v>12</v>
      </c>
      <c r="G48" s="32">
        <v>0</v>
      </c>
      <c r="H48" s="33">
        <f t="shared" si="7"/>
        <v>0</v>
      </c>
      <c r="I48" s="55">
        <f t="shared" si="8"/>
        <v>0</v>
      </c>
      <c r="K48" s="5"/>
    </row>
    <row r="49" spans="1:9" ht="15">
      <c r="A49" s="35"/>
      <c r="B49" s="25" t="s">
        <v>40</v>
      </c>
      <c r="C49" s="6">
        <v>984</v>
      </c>
      <c r="D49" s="6">
        <v>10</v>
      </c>
      <c r="E49" s="31">
        <f t="shared" si="6"/>
        <v>1.016260162601626</v>
      </c>
      <c r="F49" s="6">
        <v>8</v>
      </c>
      <c r="G49" s="32">
        <v>0</v>
      </c>
      <c r="H49" s="33">
        <f t="shared" si="7"/>
        <v>0</v>
      </c>
      <c r="I49" s="55">
        <f t="shared" si="8"/>
        <v>0</v>
      </c>
    </row>
    <row r="50" spans="1:9" ht="15">
      <c r="A50" s="35"/>
      <c r="B50" s="25" t="s">
        <v>41</v>
      </c>
      <c r="C50" s="6">
        <v>790</v>
      </c>
      <c r="D50" s="6">
        <v>6</v>
      </c>
      <c r="E50" s="31">
        <f t="shared" si="6"/>
        <v>0.759493670886076</v>
      </c>
      <c r="F50" s="6">
        <v>6</v>
      </c>
      <c r="G50" s="32">
        <v>0</v>
      </c>
      <c r="H50" s="33">
        <f t="shared" si="7"/>
        <v>0</v>
      </c>
      <c r="I50" s="55">
        <f t="shared" si="8"/>
        <v>0</v>
      </c>
    </row>
    <row r="51" spans="1:9" ht="15">
      <c r="A51" s="35"/>
      <c r="B51" s="25" t="s">
        <v>42</v>
      </c>
      <c r="C51" s="6">
        <v>61</v>
      </c>
      <c r="D51" s="6">
        <v>0</v>
      </c>
      <c r="E51" s="31">
        <f t="shared" si="6"/>
        <v>0</v>
      </c>
      <c r="F51" s="6">
        <v>0</v>
      </c>
      <c r="G51" s="32">
        <v>0</v>
      </c>
      <c r="H51" s="33">
        <f t="shared" si="7"/>
        <v>0</v>
      </c>
      <c r="I51" s="55">
        <f t="shared" si="8"/>
        <v>0</v>
      </c>
    </row>
    <row r="52" spans="1:11" ht="15">
      <c r="A52" s="35"/>
      <c r="B52" s="25" t="s">
        <v>43</v>
      </c>
      <c r="C52" s="30">
        <v>1803</v>
      </c>
      <c r="D52" s="6">
        <v>16</v>
      </c>
      <c r="E52" s="31">
        <f t="shared" si="6"/>
        <v>0.8874098724348308</v>
      </c>
      <c r="F52" s="6">
        <v>14</v>
      </c>
      <c r="G52" s="32">
        <v>0</v>
      </c>
      <c r="H52" s="33">
        <f t="shared" si="7"/>
        <v>0</v>
      </c>
      <c r="I52" s="55">
        <f t="shared" si="8"/>
        <v>0</v>
      </c>
      <c r="K52" s="5"/>
    </row>
    <row r="53" spans="1:9" ht="15">
      <c r="A53" s="35"/>
      <c r="B53" s="25" t="s">
        <v>44</v>
      </c>
      <c r="C53" s="6">
        <v>136</v>
      </c>
      <c r="D53" s="6">
        <v>0</v>
      </c>
      <c r="E53" s="31">
        <f t="shared" si="6"/>
        <v>0</v>
      </c>
      <c r="F53" s="6">
        <v>0</v>
      </c>
      <c r="G53" s="32">
        <v>0</v>
      </c>
      <c r="H53" s="33">
        <f t="shared" si="7"/>
        <v>0</v>
      </c>
      <c r="I53" s="55">
        <f t="shared" si="8"/>
        <v>0</v>
      </c>
    </row>
    <row r="54" spans="1:9" ht="15">
      <c r="A54" s="35"/>
      <c r="B54" s="25" t="s">
        <v>45</v>
      </c>
      <c r="C54" s="6">
        <v>101</v>
      </c>
      <c r="D54" s="6">
        <v>0</v>
      </c>
      <c r="E54" s="31">
        <f t="shared" si="6"/>
        <v>0</v>
      </c>
      <c r="F54" s="6">
        <v>0</v>
      </c>
      <c r="G54" s="32">
        <v>0</v>
      </c>
      <c r="H54" s="33">
        <f t="shared" si="7"/>
        <v>0</v>
      </c>
      <c r="I54" s="55">
        <f t="shared" si="8"/>
        <v>0</v>
      </c>
    </row>
    <row r="55" spans="1:9" ht="15">
      <c r="A55" s="35"/>
      <c r="B55" s="25" t="s">
        <v>46</v>
      </c>
      <c r="C55" s="6">
        <v>129</v>
      </c>
      <c r="D55" s="6">
        <v>1</v>
      </c>
      <c r="E55" s="31">
        <f t="shared" si="6"/>
        <v>0.7751937984496124</v>
      </c>
      <c r="F55" s="6">
        <v>1</v>
      </c>
      <c r="G55" s="32">
        <v>0</v>
      </c>
      <c r="H55" s="33">
        <f t="shared" si="7"/>
        <v>0</v>
      </c>
      <c r="I55" s="55">
        <f t="shared" si="8"/>
        <v>0</v>
      </c>
    </row>
    <row r="56" spans="1:10" ht="15">
      <c r="A56" s="35"/>
      <c r="B56" s="25" t="s">
        <v>47</v>
      </c>
      <c r="C56" s="6">
        <v>688</v>
      </c>
      <c r="D56" s="6">
        <v>10</v>
      </c>
      <c r="E56" s="31">
        <f t="shared" si="6"/>
        <v>1.4534883720930232</v>
      </c>
      <c r="F56" s="6">
        <v>8</v>
      </c>
      <c r="G56" s="32">
        <v>1</v>
      </c>
      <c r="H56" s="33">
        <f t="shared" si="7"/>
        <v>0.14534883720930233</v>
      </c>
      <c r="I56" s="55">
        <f t="shared" si="8"/>
        <v>0.14534883720930233</v>
      </c>
      <c r="J56" s="57"/>
    </row>
    <row r="57" spans="1:11" ht="15">
      <c r="A57" s="35"/>
      <c r="B57" s="25" t="s">
        <v>48</v>
      </c>
      <c r="C57" s="30">
        <v>5710</v>
      </c>
      <c r="D57" s="6">
        <v>46</v>
      </c>
      <c r="E57" s="31">
        <f t="shared" si="6"/>
        <v>0.8056042031523643</v>
      </c>
      <c r="F57" s="6">
        <v>35</v>
      </c>
      <c r="G57" s="32">
        <v>0</v>
      </c>
      <c r="H57" s="33">
        <f t="shared" si="7"/>
        <v>0</v>
      </c>
      <c r="I57" s="55">
        <f t="shared" si="8"/>
        <v>0</v>
      </c>
      <c r="K57" s="5"/>
    </row>
    <row r="58" spans="1:9" ht="15">
      <c r="A58" s="35"/>
      <c r="B58" s="25" t="s">
        <v>49</v>
      </c>
      <c r="C58" s="6">
        <v>638</v>
      </c>
      <c r="D58" s="6">
        <v>5</v>
      </c>
      <c r="E58" s="31">
        <f t="shared" si="6"/>
        <v>0.7836990595611285</v>
      </c>
      <c r="F58" s="6">
        <v>4</v>
      </c>
      <c r="G58" s="32">
        <v>0</v>
      </c>
      <c r="H58" s="33">
        <f t="shared" si="7"/>
        <v>0</v>
      </c>
      <c r="I58" s="55">
        <f t="shared" si="8"/>
        <v>0</v>
      </c>
    </row>
    <row r="59" spans="1:9" ht="15">
      <c r="A59" s="35"/>
      <c r="B59" s="25" t="s">
        <v>50</v>
      </c>
      <c r="C59" s="6">
        <v>492</v>
      </c>
      <c r="D59" s="6">
        <v>7</v>
      </c>
      <c r="E59" s="31">
        <f t="shared" si="6"/>
        <v>1.4227642276422765</v>
      </c>
      <c r="F59" s="6">
        <v>6</v>
      </c>
      <c r="G59" s="32">
        <v>0</v>
      </c>
      <c r="H59" s="33">
        <f t="shared" si="7"/>
        <v>0</v>
      </c>
      <c r="I59" s="55">
        <f t="shared" si="8"/>
        <v>0</v>
      </c>
    </row>
    <row r="60" spans="1:11" ht="15">
      <c r="A60" s="35"/>
      <c r="B60" s="25" t="s">
        <v>51</v>
      </c>
      <c r="C60" s="30">
        <v>1871</v>
      </c>
      <c r="D60" s="6">
        <v>13</v>
      </c>
      <c r="E60" s="31">
        <f t="shared" si="6"/>
        <v>0.694815606627472</v>
      </c>
      <c r="F60" s="6">
        <v>10</v>
      </c>
      <c r="G60" s="32">
        <v>1</v>
      </c>
      <c r="H60" s="33">
        <f t="shared" si="7"/>
        <v>0.05344735435595938</v>
      </c>
      <c r="I60" s="55">
        <f t="shared" si="8"/>
        <v>0.05344735435595938</v>
      </c>
      <c r="J60" s="56"/>
      <c r="K60" s="5"/>
    </row>
    <row r="61" spans="1:9" ht="15">
      <c r="A61" s="35"/>
      <c r="B61" s="25" t="s">
        <v>52</v>
      </c>
      <c r="C61" s="6">
        <v>413</v>
      </c>
      <c r="D61" s="6">
        <v>4</v>
      </c>
      <c r="E61" s="31">
        <f t="shared" si="6"/>
        <v>0.9685230024213075</v>
      </c>
      <c r="F61" s="6">
        <v>3</v>
      </c>
      <c r="G61" s="32">
        <v>0</v>
      </c>
      <c r="H61" s="33">
        <f t="shared" si="7"/>
        <v>0</v>
      </c>
      <c r="I61" s="55">
        <f t="shared" si="8"/>
        <v>0</v>
      </c>
    </row>
    <row r="62" spans="1:9" ht="15">
      <c r="A62" s="35"/>
      <c r="B62" s="25" t="s">
        <v>53</v>
      </c>
      <c r="C62" s="6">
        <v>382</v>
      </c>
      <c r="D62" s="6">
        <v>1</v>
      </c>
      <c r="E62" s="31">
        <f t="shared" si="6"/>
        <v>0.2617801047120419</v>
      </c>
      <c r="F62" s="6">
        <v>1</v>
      </c>
      <c r="G62" s="32">
        <v>0</v>
      </c>
      <c r="H62" s="33">
        <f t="shared" si="7"/>
        <v>0</v>
      </c>
      <c r="I62" s="55">
        <f t="shared" si="8"/>
        <v>0</v>
      </c>
    </row>
    <row r="63" spans="1:11" ht="15">
      <c r="A63" s="35"/>
      <c r="B63" s="25" t="s">
        <v>54</v>
      </c>
      <c r="C63" s="30">
        <v>2547</v>
      </c>
      <c r="D63" s="6">
        <v>26</v>
      </c>
      <c r="E63" s="31">
        <f t="shared" si="6"/>
        <v>1.0208087946603848</v>
      </c>
      <c r="F63" s="6">
        <v>19</v>
      </c>
      <c r="G63" s="32">
        <v>0</v>
      </c>
      <c r="H63" s="33">
        <f t="shared" si="7"/>
        <v>0</v>
      </c>
      <c r="I63" s="55">
        <f t="shared" si="8"/>
        <v>0</v>
      </c>
      <c r="K63" s="5"/>
    </row>
    <row r="64" spans="1:11" ht="15">
      <c r="A64" s="35"/>
      <c r="B64" s="25" t="s">
        <v>55</v>
      </c>
      <c r="C64" s="30">
        <v>2074</v>
      </c>
      <c r="D64" s="6">
        <v>25</v>
      </c>
      <c r="E64" s="31">
        <f t="shared" si="6"/>
        <v>1.2054001928640308</v>
      </c>
      <c r="F64" s="6">
        <v>21</v>
      </c>
      <c r="G64" s="32">
        <v>1</v>
      </c>
      <c r="H64" s="33">
        <f t="shared" si="7"/>
        <v>0.048216007714561235</v>
      </c>
      <c r="I64" s="55">
        <f t="shared" si="8"/>
        <v>0.048216007714561235</v>
      </c>
      <c r="J64" s="56"/>
      <c r="K64" s="5"/>
    </row>
    <row r="65" spans="1:9" ht="15">
      <c r="A65" s="35"/>
      <c r="B65" s="25" t="s">
        <v>56</v>
      </c>
      <c r="C65" s="6">
        <v>375</v>
      </c>
      <c r="D65" s="6">
        <v>2</v>
      </c>
      <c r="E65" s="31">
        <f t="shared" si="6"/>
        <v>0.5333333333333333</v>
      </c>
      <c r="F65" s="6">
        <v>2</v>
      </c>
      <c r="G65" s="32">
        <v>0</v>
      </c>
      <c r="H65" s="33">
        <f t="shared" si="7"/>
        <v>0</v>
      </c>
      <c r="I65" s="55">
        <f t="shared" si="8"/>
        <v>0</v>
      </c>
    </row>
    <row r="66" spans="1:11" ht="15">
      <c r="A66" s="35"/>
      <c r="B66" s="25" t="s">
        <v>57</v>
      </c>
      <c r="C66" s="30">
        <v>14632</v>
      </c>
      <c r="D66" s="6">
        <v>158</v>
      </c>
      <c r="E66" s="31">
        <f t="shared" si="6"/>
        <v>1.0798250410060142</v>
      </c>
      <c r="F66" s="6">
        <v>122</v>
      </c>
      <c r="G66" s="32">
        <v>5</v>
      </c>
      <c r="H66" s="33">
        <f t="shared" si="7"/>
        <v>0.03417167851284855</v>
      </c>
      <c r="I66" s="55">
        <f t="shared" si="8"/>
        <v>0.17085839256424276</v>
      </c>
      <c r="J66" s="57"/>
      <c r="K66" s="5"/>
    </row>
    <row r="67" spans="1:10" ht="15">
      <c r="A67" s="35"/>
      <c r="B67" s="25" t="s">
        <v>58</v>
      </c>
      <c r="C67" s="6">
        <v>507</v>
      </c>
      <c r="D67" s="6">
        <v>7</v>
      </c>
      <c r="E67" s="31">
        <f t="shared" si="6"/>
        <v>1.3806706114398422</v>
      </c>
      <c r="F67" s="6">
        <v>5</v>
      </c>
      <c r="G67" s="32">
        <v>1</v>
      </c>
      <c r="H67" s="33">
        <f t="shared" si="7"/>
        <v>0.19723865877712032</v>
      </c>
      <c r="I67" s="55">
        <f t="shared" si="8"/>
        <v>0.19723865877712032</v>
      </c>
      <c r="J67" s="57"/>
    </row>
    <row r="68" spans="1:9" ht="15">
      <c r="A68" s="35"/>
      <c r="B68" s="26" t="s">
        <v>59</v>
      </c>
      <c r="C68" s="37">
        <f>SUM(C34:C67)</f>
        <v>115004</v>
      </c>
      <c r="D68" s="37">
        <f>SUM(D34:D67)</f>
        <v>1030</v>
      </c>
      <c r="E68" s="38">
        <f t="shared" si="6"/>
        <v>0.8956210218774999</v>
      </c>
      <c r="F68" s="37">
        <f>SUM(F34:F67)</f>
        <v>865</v>
      </c>
      <c r="G68" s="37">
        <f>SUM(G34:G67)</f>
        <v>35</v>
      </c>
      <c r="H68" s="44">
        <f t="shared" si="7"/>
        <v>0.030433724044381064</v>
      </c>
      <c r="I68" s="27"/>
    </row>
    <row r="69" spans="1:9" ht="15">
      <c r="A69" s="35"/>
      <c r="B69" s="43" t="s">
        <v>67</v>
      </c>
      <c r="C69" s="48">
        <f>C16+C31+C68</f>
        <v>296026</v>
      </c>
      <c r="D69" s="48">
        <f>D16+D31+D68</f>
        <v>2237</v>
      </c>
      <c r="E69" s="49">
        <f t="shared" si="6"/>
        <v>0.7556768662212103</v>
      </c>
      <c r="F69" s="48">
        <f>F16+F31+F68</f>
        <v>1951</v>
      </c>
      <c r="G69" s="48">
        <f>G16+G31+G68</f>
        <v>103</v>
      </c>
      <c r="H69" s="50">
        <f t="shared" si="7"/>
        <v>0.03479424104639457</v>
      </c>
      <c r="I69" s="27"/>
    </row>
    <row r="70" spans="1:9" ht="15">
      <c r="A70" s="35"/>
      <c r="B70" s="35"/>
      <c r="C70" s="27"/>
      <c r="D70" s="27"/>
      <c r="E70" s="51"/>
      <c r="F70" s="27"/>
      <c r="G70" s="27"/>
      <c r="H70" s="52"/>
      <c r="I70" s="27"/>
    </row>
    <row r="73" spans="3:5" ht="15">
      <c r="C73" s="24" t="s">
        <v>89</v>
      </c>
      <c r="D73" s="61" t="s">
        <v>94</v>
      </c>
      <c r="E73" s="64" t="s">
        <v>95</v>
      </c>
    </row>
    <row r="74" spans="3:5" ht="15">
      <c r="C74" s="61" t="s">
        <v>91</v>
      </c>
      <c r="D74" s="62">
        <v>0.5285437543347763</v>
      </c>
      <c r="E74" s="63">
        <v>0.033482409776863654</v>
      </c>
    </row>
    <row r="75" spans="3:5" ht="15">
      <c r="C75" s="61" t="s">
        <v>92</v>
      </c>
      <c r="D75" s="62">
        <v>0.7082875388803885</v>
      </c>
      <c r="E75" s="63">
        <v>0.03879059543563994</v>
      </c>
    </row>
    <row r="76" spans="3:5" ht="15">
      <c r="C76" s="61" t="s">
        <v>93</v>
      </c>
      <c r="D76" s="62">
        <v>0.8956210218774999</v>
      </c>
      <c r="E76" s="63">
        <v>0.030433724044381064</v>
      </c>
    </row>
    <row r="77" spans="3:5" ht="15">
      <c r="C77" s="60" t="s">
        <v>90</v>
      </c>
      <c r="D77" s="62">
        <v>0.7556768662212103</v>
      </c>
      <c r="E77" s="63">
        <v>0.03479424104639457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kiriyama</cp:lastModifiedBy>
  <dcterms:created xsi:type="dcterms:W3CDTF">2014-06-20T08:52:08Z</dcterms:created>
  <dcterms:modified xsi:type="dcterms:W3CDTF">2014-08-31T22:03:27Z</dcterms:modified>
  <cp:category/>
  <cp:version/>
  <cp:contentType/>
  <cp:contentStatus/>
</cp:coreProperties>
</file>